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12. Diciembre 2023\Estados Financieros Diciembre 2023\Portal\"/>
    </mc:Choice>
  </mc:AlternateContent>
  <xr:revisionPtr revIDLastSave="0" documentId="13_ncr:1_{136F0E5F-A7F9-425B-9AF9-802F46B9116E}" xr6:coauthVersionLast="47" xr6:coauthVersionMax="47" xr10:uidLastSave="{00000000-0000-0000-0000-000000000000}"/>
  <bookViews>
    <workbookView xWindow="28680" yWindow="-120" windowWidth="29040" windowHeight="15840" xr2:uid="{36389C9D-8F49-492F-B672-5AE209C2917A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K20" i="1"/>
  <c r="I20" i="1"/>
  <c r="J19" i="1"/>
  <c r="H19" i="1"/>
  <c r="K19" i="1"/>
  <c r="I19" i="1"/>
  <c r="J18" i="1"/>
  <c r="H18" i="1"/>
  <c r="K18" i="1"/>
  <c r="I18" i="1"/>
  <c r="J17" i="1"/>
  <c r="H17" i="1"/>
  <c r="I17" i="1" s="1"/>
  <c r="K17" i="1"/>
  <c r="J16" i="1"/>
  <c r="H16" i="1"/>
  <c r="K16" i="1"/>
  <c r="I16" i="1"/>
  <c r="J15" i="1"/>
  <c r="H15" i="1"/>
  <c r="J11" i="1"/>
  <c r="H11" i="1"/>
  <c r="K11" i="1"/>
  <c r="I11" i="1"/>
  <c r="J10" i="1"/>
  <c r="H10" i="1"/>
  <c r="K10" i="1"/>
  <c r="I10" i="1"/>
  <c r="J9" i="1"/>
  <c r="H9" i="1"/>
  <c r="K9" i="1"/>
  <c r="I9" i="1"/>
  <c r="J8" i="1"/>
  <c r="H8" i="1"/>
  <c r="I8" i="1"/>
  <c r="K8" i="1" l="1"/>
  <c r="I15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<sst xmlns="http://schemas.openxmlformats.org/spreadsheetml/2006/main" count="25" uniqueCount="24">
  <si>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</si>
  <si>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Diciembre de 2023 y 2022</t>
  </si>
  <si>
    <t>(Valores en RD$ pesos)</t>
  </si>
  <si>
    <t xml:space="preserve">Notas 2021 </t>
  </si>
  <si>
    <t>Diferencia</t>
  </si>
  <si>
    <t xml:space="preserve">Notas 2020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</si>
  <si>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</si>
  <si>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</si>
  <si>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</si>
  <si>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</si>
  <si>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</si>
  <si>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</si>
  <si>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</si>
  <si>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</si>
  <si>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</si>
  <si>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</si>
  <si>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</si>
  <si>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</si>
  <si>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</si>
  <si>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</si>
  <si>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</si>
  <si>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</si>
  <si>
    <t xml:space="preserve">Ingresos     </t>
  </si>
  <si>
    <t xml:space="preserve">Gastos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</si>
</sst>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994EB7-1664-423F-BE8F-939170F705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1176618</xdr:colOff>
      <xdr:row>24</xdr:row>
      <xdr:rowOff>56030</xdr:rowOff>
    </xdr:from>
    <xdr:to>
      <xdr:col>6</xdr:col>
      <xdr:colOff>70037</xdr:colOff>
      <xdr:row>31</xdr:row>
      <xdr:rowOff>161085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5B5BF9-3131-4904-94AC-32773EA1657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18" y="4118162"/>
          <a:ext cx="3263713" cy="1281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12.%20Diciembre%202023\Estados%20Financieros%20Diciembre%202023\Estados%20Financieros%20Diciembre%202023%20Definitivo.xlsx" TargetMode="External"/><Relationship Id="rId1" Type="http://schemas.openxmlformats.org/officeDocument/2006/relationships/externalLinkPath" Target="/DGA/2023/12.%20Diciembre%202023/Estados%20Financieros%20Diciembre%202023/Estados%20Financieros%20Diciembre%202023%20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301"/>
      <sheetName val="Notas 122023"/>
      <sheetName val="Balanza 202312"/>
      <sheetName val="Balanza 202212"/>
      <sheetName val="Mov. AF"/>
      <sheetName val="Hoja1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12">
          <cell r="O512">
            <v>3235135552.8400002</v>
          </cell>
          <cell r="Q512">
            <v>2827959559.9099998</v>
          </cell>
        </row>
        <row r="545">
          <cell r="O545">
            <v>477414671.12000006</v>
          </cell>
          <cell r="Q545">
            <v>798105658.5999999</v>
          </cell>
        </row>
        <row r="551">
          <cell r="O551">
            <v>4114702075.23</v>
          </cell>
          <cell r="Q551">
            <v>3549811322.1599998</v>
          </cell>
        </row>
        <row r="567">
          <cell r="O567">
            <v>252214693.06</v>
          </cell>
          <cell r="Q567">
            <v>246781067.03</v>
          </cell>
        </row>
        <row r="591">
          <cell r="O591">
            <v>4807801225.6900005</v>
          </cell>
          <cell r="Q591">
            <v>4752170058.2399998</v>
          </cell>
        </row>
        <row r="613">
          <cell r="O613">
            <v>166633398.27000001</v>
          </cell>
          <cell r="Q613">
            <v>223321574.19999999</v>
          </cell>
        </row>
        <row r="676">
          <cell r="O676">
            <v>275406366.75</v>
          </cell>
          <cell r="Q676">
            <v>228752759.98999992</v>
          </cell>
        </row>
        <row r="689">
          <cell r="O689">
            <v>162621883.15000001</v>
          </cell>
          <cell r="Q689">
            <v>139589875.35999998</v>
          </cell>
        </row>
        <row r="759">
          <cell r="O759">
            <v>1263198566.9099996</v>
          </cell>
          <cell r="Q759">
            <v>1042723571.6900001</v>
          </cell>
        </row>
        <row r="770">
          <cell r="O770">
            <v>8657593.629999999</v>
          </cell>
          <cell r="Q770">
            <v>9536909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912F-F480-4C47-9C80-8C1D83A1AB2F}">
  <sheetPr>
    <tabColor theme="9" tint="-0.499984740745262"/>
  </sheetPr>
  <dimension ref="B1:N369"/>
  <sheetViews>
    <sheetView showGridLines="0" tabSelected="1" zoomScale="136" zoomScaleNormal="136" workbookViewId="0">
      <selection activeCell="C37" sqref="C37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3" width="12" style="1" bestFit="1" customWidth="1"/>
    <col min="14" max="14" width="13.42578125" style="1" bestFit="1" customWidth="1"/>
    <col min="15" max="16384" width="11.42578125" style="1"/>
  </cols>
  <sheetData>
    <row r="1" spans="2:12" x14ac:dyDescent="0.25">
      <c r="B1" s="2" t="s">
        <v>0</v>
      </c>
      <c r="C1" s="2"/>
      <c r="D1" s="2"/>
      <c r="E1" s="2"/>
      <c r="F1" s="2"/>
      <c r="G1" s="2"/>
    </row>
    <row r="2" spans="2:12" x14ac:dyDescent="0.25">
      <c r="B2" s="2" t="s">
        <v>1</v>
      </c>
      <c r="C2" s="2"/>
      <c r="D2" s="2"/>
      <c r="E2" s="2"/>
      <c r="F2" s="2"/>
      <c r="G2" s="2"/>
    </row>
    <row r="3" spans="2:12" x14ac:dyDescent="0.25">
      <c r="B3" s="2" t="s">
        <v>2</v>
      </c>
      <c r="C3" s="2"/>
      <c r="D3" s="2"/>
      <c r="E3" s="2"/>
      <c r="F3" s="2"/>
      <c r="G3" s="2"/>
    </row>
    <row r="4" spans="2:12" x14ac:dyDescent="0.25">
      <c r="C4" s="4"/>
      <c r="D4" s="5"/>
    </row>
    <row r="5" spans="2:12" x14ac:dyDescent="0.25">
      <c r="C5" s="4"/>
      <c r="D5" s="5"/>
    </row>
    <row r="6" spans="2:12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2" x14ac:dyDescent="0.25">
      <c r="B7" s="4" t="s">
        <v>22</v>
      </c>
      <c r="C7" s="7"/>
      <c r="D7" s="5"/>
      <c r="E7" s="8"/>
      <c r="F7" s="9"/>
      <c r="G7" s="9"/>
    </row>
    <row r="8" spans="2:12" x14ac:dyDescent="0.25">
      <c r="C8" s="3" t="s">
        <v>6</v>
      </c>
      <c r="E8" s="11">
        <v>3235135552.8400002</v>
      </c>
      <c r="F8" s="12"/>
      <c r="G8" s="11">
        <v>2827959559.9099998</v>
      </c>
      <c r="H8" s="11">
        <f>'[1]Notas 122023'!$O$512</f>
        <v>3235135552.8400002</v>
      </c>
      <c r="I8" s="13">
        <f>E8-H8</f>
        <v>0</v>
      </c>
      <c r="J8" s="11">
        <f>'[1]Notas 122023'!$Q$512</f>
        <v>2827959559.9099998</v>
      </c>
      <c r="K8" s="13">
        <f>G8-J8</f>
        <v>0</v>
      </c>
    </row>
    <row r="9" spans="2:12" x14ac:dyDescent="0.25">
      <c r="C9" s="3" t="s">
        <v>7</v>
      </c>
      <c r="E9" s="11">
        <v>477414670.9600001</v>
      </c>
      <c r="F9" s="12"/>
      <c r="G9" s="11">
        <v>798105659.2099998</v>
      </c>
      <c r="H9" s="11">
        <f>'[1]Notas 122023'!$O$545</f>
        <v>477414671.12000006</v>
      </c>
      <c r="I9" s="13">
        <f t="shared" ref="I9:I11" si="0">E9-H9</f>
        <v>-0.15999996662139893</v>
      </c>
      <c r="J9" s="11">
        <f>'[1]Notas 122023'!$Q$545</f>
        <v>798105658.5999999</v>
      </c>
      <c r="K9" s="13">
        <f t="shared" ref="K9:K11" si="1">G9-J9</f>
        <v>0.6099998950958252</v>
      </c>
    </row>
    <row r="10" spans="2:12" x14ac:dyDescent="0.25">
      <c r="C10" s="3" t="s">
        <v>8</v>
      </c>
      <c r="E10" s="11">
        <v>4114702075.23</v>
      </c>
      <c r="F10" s="12"/>
      <c r="G10" s="11">
        <v>3549811322.1599998</v>
      </c>
      <c r="H10" s="11">
        <f>'[1]Notas 122023'!$O$551</f>
        <v>4114702075.23</v>
      </c>
      <c r="I10" s="13">
        <f t="shared" si="0"/>
        <v>0</v>
      </c>
      <c r="J10" s="11">
        <f>'[1]Notas 122023'!$Q$551</f>
        <v>3549811322.1599998</v>
      </c>
      <c r="K10" s="13">
        <f t="shared" si="1"/>
        <v>0</v>
      </c>
    </row>
    <row r="11" spans="2:12" x14ac:dyDescent="0.25">
      <c r="C11" s="3" t="s">
        <v>9</v>
      </c>
      <c r="E11" s="11">
        <v>252214693.06</v>
      </c>
      <c r="F11" s="12"/>
      <c r="G11" s="11">
        <v>246781067.19</v>
      </c>
      <c r="H11" s="11">
        <f>'[1]Notas 122023'!$O$567</f>
        <v>252214693.06</v>
      </c>
      <c r="I11" s="13">
        <f t="shared" si="0"/>
        <v>0</v>
      </c>
      <c r="J11" s="11">
        <f>'[1]Notas 122023'!$Q$567</f>
        <v>246781067.03</v>
      </c>
      <c r="K11" s="13">
        <f t="shared" si="1"/>
        <v>0.15999999642372131</v>
      </c>
    </row>
    <row r="12" spans="2:12" x14ac:dyDescent="0.25">
      <c r="B12" s="4" t="s">
        <v>10</v>
      </c>
      <c r="E12" s="14">
        <v>8079466992.0900011</v>
      </c>
      <c r="F12" s="12"/>
      <c r="G12" s="14">
        <v>7422657608.4699993</v>
      </c>
      <c r="H12" s="11"/>
      <c r="I12" s="13"/>
      <c r="J12" s="11"/>
      <c r="L12" s="13"/>
    </row>
    <row r="13" spans="2:12" x14ac:dyDescent="0.25">
      <c r="C13" s="3" t="s">
        <v>11</v>
      </c>
      <c r="E13" s="11"/>
      <c r="F13" s="11"/>
      <c r="G13" s="11"/>
      <c r="H13" s="11"/>
      <c r="J13" s="11"/>
    </row>
    <row r="14" spans="2:12" x14ac:dyDescent="0.25">
      <c r="B14" s="4" t="s">
        <v>23</v>
      </c>
      <c r="D14" s="5"/>
      <c r="E14" s="12"/>
      <c r="F14" s="12"/>
      <c r="G14" s="12"/>
      <c r="H14" s="11"/>
      <c r="J14" s="11"/>
    </row>
    <row r="15" spans="2:12" x14ac:dyDescent="0.25">
      <c r="C15" s="3" t="s">
        <v>12</v>
      </c>
      <c r="E15" s="11">
        <v>-4807801225.6900005</v>
      </c>
      <c r="F15" s="11"/>
      <c r="G15" s="11">
        <v>-4752170057.6499996</v>
      </c>
      <c r="H15" s="11">
        <f>'[1]Notas 122023'!$O$591</f>
        <v>4807801225.6900005</v>
      </c>
      <c r="I15" s="13">
        <f t="shared" ref="I15:I20" si="2">E15-H15</f>
        <v>-9615602451.3800011</v>
      </c>
      <c r="J15" s="11">
        <f>'[1]Notas 122023'!$Q$591</f>
        <v>4752170058.2399998</v>
      </c>
      <c r="K15" s="13">
        <f t="shared" ref="K15:K20" si="3">G15-J15</f>
        <v>-9504340115.8899994</v>
      </c>
    </row>
    <row r="16" spans="2:12" x14ac:dyDescent="0.25">
      <c r="C16" s="3" t="s">
        <v>13</v>
      </c>
      <c r="E16" s="11">
        <v>-166633398.27000001</v>
      </c>
      <c r="F16" s="12"/>
      <c r="G16" s="11">
        <v>-223321574.19999999</v>
      </c>
      <c r="H16" s="11">
        <f>'[1]Notas 122023'!$O$613</f>
        <v>166633398.27000001</v>
      </c>
      <c r="I16" s="13">
        <f t="shared" si="2"/>
        <v>-333266796.54000002</v>
      </c>
      <c r="J16" s="11">
        <f>'[1]Notas 122023'!$Q$613</f>
        <v>223321574.19999999</v>
      </c>
      <c r="K16" s="13">
        <f t="shared" si="3"/>
        <v>-446643148.39999998</v>
      </c>
    </row>
    <row r="17" spans="2:14" x14ac:dyDescent="0.25">
      <c r="C17" s="3" t="s">
        <v>14</v>
      </c>
      <c r="E17" s="11">
        <v>-275406366.75</v>
      </c>
      <c r="F17" s="12"/>
      <c r="G17" s="11">
        <v>-228752760.13999996</v>
      </c>
      <c r="H17" s="11">
        <f>'[1]Notas 122023'!$O$676</f>
        <v>275406366.75</v>
      </c>
      <c r="I17" s="13">
        <f>E17-H17</f>
        <v>-550812733.5</v>
      </c>
      <c r="J17" s="11">
        <f>'[1]Notas 122023'!$Q$676</f>
        <v>228752759.98999992</v>
      </c>
      <c r="K17" s="13">
        <f t="shared" si="3"/>
        <v>-457505520.12999988</v>
      </c>
    </row>
    <row r="18" spans="2:14" x14ac:dyDescent="0.25">
      <c r="C18" s="3" t="s">
        <v>15</v>
      </c>
      <c r="E18" s="11">
        <v>-284827995.91999996</v>
      </c>
      <c r="F18" s="12"/>
      <c r="G18" s="11">
        <v>-301624675.89999998</v>
      </c>
      <c r="H18" s="11">
        <f>'[1]Notas 122023'!O689</f>
        <v>162621883.15000001</v>
      </c>
      <c r="I18" s="13">
        <f t="shared" si="2"/>
        <v>-447449879.06999993</v>
      </c>
      <c r="J18" s="11">
        <f>'[1]Notas 122023'!Q689</f>
        <v>139589875.35999998</v>
      </c>
      <c r="K18" s="13">
        <f t="shared" si="3"/>
        <v>-441214551.25999999</v>
      </c>
      <c r="M18" s="13"/>
      <c r="N18" s="13"/>
    </row>
    <row r="19" spans="2:14" x14ac:dyDescent="0.25">
      <c r="C19" s="3" t="s">
        <v>16</v>
      </c>
      <c r="E19" s="11">
        <v>-1263198568.9100001</v>
      </c>
      <c r="F19" s="12"/>
      <c r="G19" s="11">
        <v>-1042723572</v>
      </c>
      <c r="H19" s="11">
        <f>'[1]Notas 122023'!$O$759</f>
        <v>1263198566.9099996</v>
      </c>
      <c r="I19" s="13">
        <f t="shared" si="2"/>
        <v>-2526397135.8199997</v>
      </c>
      <c r="J19" s="11">
        <f>'[1]Notas 122023'!$Q$759</f>
        <v>1042723571.6900001</v>
      </c>
      <c r="K19" s="13">
        <f t="shared" si="3"/>
        <v>-2085447143.6900001</v>
      </c>
    </row>
    <row r="20" spans="2:14" x14ac:dyDescent="0.25">
      <c r="C20" s="3" t="s">
        <v>17</v>
      </c>
      <c r="E20" s="11">
        <v>-8657593.629999999</v>
      </c>
      <c r="F20" s="12"/>
      <c r="G20" s="11">
        <v>-9536908.879999999</v>
      </c>
      <c r="H20" s="11">
        <f>'[1]Notas 122023'!$O$770</f>
        <v>8657593.629999999</v>
      </c>
      <c r="I20" s="13">
        <f t="shared" si="2"/>
        <v>-17315187.259999998</v>
      </c>
      <c r="J20" s="11">
        <f>'[1]Notas 122023'!$Q$770</f>
        <v>9536909</v>
      </c>
      <c r="K20" s="13">
        <f t="shared" si="3"/>
        <v>-19073817.879999999</v>
      </c>
    </row>
    <row r="21" spans="2:14" x14ac:dyDescent="0.25">
      <c r="B21" s="4" t="s">
        <v>18</v>
      </c>
      <c r="E21" s="14">
        <v>-6806525148.170001</v>
      </c>
      <c r="F21" s="12"/>
      <c r="G21" s="14">
        <v>-6558129548.7699995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19</v>
      </c>
      <c r="E23" s="16">
        <v>1272941843.9200001</v>
      </c>
      <c r="F23" s="12"/>
      <c r="G23" s="16">
        <v>864528059.69999981</v>
      </c>
      <c r="H23" s="11"/>
      <c r="L23" s="13"/>
    </row>
    <row r="24" spans="2:14" ht="14.25" thickTop="1" x14ac:dyDescent="0.25">
      <c r="B24" s="4"/>
      <c r="E24" s="11"/>
      <c r="F24" s="11"/>
      <c r="G24" s="11"/>
    </row>
    <row r="25" spans="2:14" x14ac:dyDescent="0.25"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20</v>
      </c>
    </row>
    <row r="369" spans="3:3" ht="51" x14ac:dyDescent="0.25">
      <c r="C369" s="17" t="s">
        <v>21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2024-03-25T20:49:58Z</cp:lastPrinted>
  <dcterms:created xsi:type="dcterms:W3CDTF">2024-03-25T20:47:24Z</dcterms:created>
  <dcterms:modified xsi:type="dcterms:W3CDTF">2024-03-25T20:50:02Z</dcterms:modified>
</cp:coreProperties>
</file>