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1. Noviembre 2023\Estados Financieros Noviembre 2023\Portal\"/>
    </mc:Choice>
  </mc:AlternateContent>
  <xr:revisionPtr revIDLastSave="0" documentId="13_ncr:1_{983A609B-1273-4B82-8F7C-E4F243A76092}" xr6:coauthVersionLast="47" xr6:coauthVersionMax="47" xr10:uidLastSave="{00000000-0000-0000-0000-000000000000}"/>
  <bookViews>
    <workbookView xWindow="28680" yWindow="-120" windowWidth="29040" windowHeight="15840" xr2:uid="{6832D0C0-D981-4CF8-8D61-7E1B01DFFD5A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K19" i="1" s="1"/>
  <c r="H19" i="1"/>
  <c r="I19" i="1" s="1"/>
  <c r="J18" i="1"/>
  <c r="H18" i="1"/>
  <c r="K18" i="1"/>
  <c r="I18" i="1"/>
  <c r="J17" i="1"/>
  <c r="K17" i="1" s="1"/>
  <c r="H17" i="1"/>
  <c r="I17" i="1" s="1"/>
  <c r="J16" i="1"/>
  <c r="H16" i="1"/>
  <c r="I16" i="1" s="1"/>
  <c r="K16" i="1"/>
  <c r="J15" i="1"/>
  <c r="H15" i="1"/>
  <c r="I15" i="1"/>
  <c r="J11" i="1"/>
  <c r="K11" i="1" s="1"/>
  <c r="H11" i="1"/>
  <c r="I11" i="1"/>
  <c r="J10" i="1"/>
  <c r="K10" i="1" s="1"/>
  <c r="H10" i="1"/>
  <c r="I10" i="1" s="1"/>
  <c r="J9" i="1"/>
  <c r="H9" i="1"/>
  <c r="K9" i="1"/>
  <c r="I9" i="1"/>
  <c r="J8" i="1"/>
  <c r="H8" i="1"/>
  <c r="I8" i="1" l="1"/>
  <c r="K8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<sst xmlns="http://schemas.openxmlformats.org/spreadsheetml/2006/main" count="25" uniqueCount="24">
  <si>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</si>
  <si>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Noviembre de 2023 y 2022</t>
  </si>
  <si>
    <t>(Valores en RD$ pesos)</t>
  </si>
  <si>
    <t xml:space="preserve">Notas 2021 </t>
  </si>
  <si>
    <t>Diferencia</t>
  </si>
  <si>
    <t xml:space="preserve">Notas 2020 </t>
  </si>
  <si>
    <t xml:space="preserve">Ingresos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</si>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</sst>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D9F13-B287-40C3-BF17-C227F78084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1190626</xdr:colOff>
      <xdr:row>24</xdr:row>
      <xdr:rowOff>91049</xdr:rowOff>
    </xdr:from>
    <xdr:to>
      <xdr:col>6</xdr:col>
      <xdr:colOff>217114</xdr:colOff>
      <xdr:row>33</xdr:row>
      <xdr:rowOff>63034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A11F9F-1855-43FA-9B11-13BCCB98FC0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4153181"/>
          <a:ext cx="3396782" cy="14847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1.%20Noviembre%202023\Estados%20Financieros%20Noviembre%202023\Estados%20Financieros%20Noviembre%202023-Definitivos.xlsx" TargetMode="External"/><Relationship Id="rId1" Type="http://schemas.openxmlformats.org/officeDocument/2006/relationships/externalLinkPath" Target="/DGA/2023/11.%20Noviembre%202023/Estados%20Financieros%20Noviembre%202023/Estados%20Financieros%20Noviembre%202023-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11"/>
      <sheetName val="Flujo 202301"/>
      <sheetName val="Balanza 202211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</row>
        <row r="450">
          <cell r="O450">
            <v>1561446386.21</v>
          </cell>
          <cell r="Q450">
            <v>2884163308.3699999</v>
          </cell>
        </row>
        <row r="486">
          <cell r="O486">
            <v>251588442.56000003</v>
          </cell>
          <cell r="Q486">
            <v>439241026.13999999</v>
          </cell>
        </row>
        <row r="492">
          <cell r="O492">
            <v>2159737667.04</v>
          </cell>
          <cell r="Q492">
            <v>3276942172.5900002</v>
          </cell>
        </row>
        <row r="507">
          <cell r="O507">
            <v>131194764.32000001</v>
          </cell>
          <cell r="Q507">
            <v>169228204.52000001</v>
          </cell>
        </row>
        <row r="530">
          <cell r="O530">
            <v>2171714719.1600003</v>
          </cell>
          <cell r="Q530">
            <v>3351489474.7699995</v>
          </cell>
        </row>
        <row r="547">
          <cell r="O547">
            <v>67083962.700000003</v>
          </cell>
          <cell r="Q547">
            <v>40792127.060000002</v>
          </cell>
        </row>
        <row r="615">
          <cell r="O615">
            <v>162801144.85000002</v>
          </cell>
          <cell r="Q615">
            <v>112820721.82999998</v>
          </cell>
        </row>
        <row r="629">
          <cell r="O629">
            <v>67420872.12000002</v>
          </cell>
          <cell r="Q629">
            <v>0</v>
          </cell>
        </row>
        <row r="699">
          <cell r="O699">
            <v>647138119.84000003</v>
          </cell>
          <cell r="Q699">
            <v>941415800.54999971</v>
          </cell>
        </row>
        <row r="708">
          <cell r="O708">
            <v>10530853.15</v>
          </cell>
          <cell r="Q70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DEB3-E393-4C52-8CA4-7F3F5740DDF4}">
  <sheetPr>
    <tabColor theme="9" tint="-0.499984740745262"/>
  </sheetPr>
  <dimension ref="B1:N369"/>
  <sheetViews>
    <sheetView showGridLines="0" tabSelected="1" zoomScale="136" zoomScaleNormal="136" workbookViewId="0">
      <selection activeCell="M30" sqref="M30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2955467900.2200003</v>
      </c>
      <c r="F8" s="12"/>
      <c r="G8" s="11">
        <v>2884163308.3699999</v>
      </c>
      <c r="H8" s="11">
        <f>'[1]Notas 062022'!$O$450</f>
        <v>1561446386.21</v>
      </c>
      <c r="I8" s="13">
        <f>E8-H8</f>
        <v>1394021514.0100002</v>
      </c>
      <c r="J8" s="11">
        <f>'[1]Notas 062022'!$Q$450</f>
        <v>2884163308.3699999</v>
      </c>
      <c r="K8" s="13">
        <f>G8-J8</f>
        <v>0</v>
      </c>
    </row>
    <row r="9" spans="2:11" x14ac:dyDescent="0.25">
      <c r="C9" s="3" t="s">
        <v>8</v>
      </c>
      <c r="E9" s="11">
        <v>443015847.05999994</v>
      </c>
      <c r="F9" s="12"/>
      <c r="G9" s="11">
        <v>439241026.13999999</v>
      </c>
      <c r="H9" s="11">
        <f>'[1]Notas 062022'!$O$486</f>
        <v>251588442.56000003</v>
      </c>
      <c r="I9" s="13">
        <f t="shared" ref="I9:I11" si="0">E9-H9</f>
        <v>191427404.49999991</v>
      </c>
      <c r="J9" s="11">
        <f>'[1]Notas 062022'!$Q$486</f>
        <v>439241026.13999999</v>
      </c>
      <c r="K9" s="13">
        <f t="shared" ref="K9:K11" si="1">G9-J9</f>
        <v>0</v>
      </c>
    </row>
    <row r="10" spans="2:11" x14ac:dyDescent="0.25">
      <c r="C10" s="3" t="s">
        <v>9</v>
      </c>
      <c r="E10" s="11">
        <v>3849007637.6599998</v>
      </c>
      <c r="F10" s="12"/>
      <c r="G10" s="11">
        <v>3276942172.5900002</v>
      </c>
      <c r="H10" s="11">
        <f>'[1]Notas 062022'!$O$492</f>
        <v>2159737667.04</v>
      </c>
      <c r="I10" s="13">
        <f t="shared" si="0"/>
        <v>1689269970.6199999</v>
      </c>
      <c r="J10" s="11">
        <f>'[1]Notas 062022'!$Q$492</f>
        <v>3276942172.5900002</v>
      </c>
      <c r="K10" s="13">
        <f t="shared" si="1"/>
        <v>0</v>
      </c>
    </row>
    <row r="11" spans="2:11" x14ac:dyDescent="0.25">
      <c r="C11" s="3" t="s">
        <v>10</v>
      </c>
      <c r="E11" s="11">
        <v>209447420.95000005</v>
      </c>
      <c r="F11" s="12"/>
      <c r="G11" s="11">
        <v>205690358.12</v>
      </c>
      <c r="H11" s="11">
        <f>'[1]Notas 062022'!$O$507</f>
        <v>131194764.32000001</v>
      </c>
      <c r="I11" s="13">
        <f t="shared" si="0"/>
        <v>78252656.63000004</v>
      </c>
      <c r="J11" s="11">
        <f>'[1]Notas 062022'!$Q$507</f>
        <v>169228204.52000001</v>
      </c>
      <c r="K11" s="13">
        <f t="shared" si="1"/>
        <v>36462153.599999994</v>
      </c>
    </row>
    <row r="12" spans="2:11" x14ac:dyDescent="0.25">
      <c r="B12" s="4" t="s">
        <v>11</v>
      </c>
      <c r="E12" s="14">
        <v>7456938805.8900003</v>
      </c>
      <c r="F12" s="12"/>
      <c r="G12" s="14">
        <v>6806036865.2200003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4205488559.4499998</v>
      </c>
      <c r="F15" s="11"/>
      <c r="G15" s="11">
        <v>4052053767.2200012</v>
      </c>
      <c r="H15" s="11">
        <f>'[1]Notas 062022'!$O$530</f>
        <v>2171714719.1600003</v>
      </c>
      <c r="I15" s="13">
        <f t="shared" ref="I15:I20" si="2">E15-H15</f>
        <v>2033773840.2899995</v>
      </c>
      <c r="J15" s="11">
        <f>'[1]Notas 062022'!$Q$530</f>
        <v>3351489474.7699995</v>
      </c>
      <c r="K15" s="13">
        <f t="shared" ref="K15:K20" si="3">G15-J15</f>
        <v>700564292.45000172</v>
      </c>
    </row>
    <row r="16" spans="2:11" x14ac:dyDescent="0.25">
      <c r="C16" s="3" t="s">
        <v>15</v>
      </c>
      <c r="E16" s="11">
        <v>152595561.84999999</v>
      </c>
      <c r="F16" s="12"/>
      <c r="G16" s="11">
        <v>205909123.22999999</v>
      </c>
      <c r="H16" s="11">
        <f>'[1]Notas 062022'!$O$547</f>
        <v>67083962.700000003</v>
      </c>
      <c r="I16" s="13">
        <f t="shared" si="2"/>
        <v>85511599.149999991</v>
      </c>
      <c r="J16" s="11">
        <f>'[1]Notas 062022'!$Q$547</f>
        <v>40792127.060000002</v>
      </c>
      <c r="K16" s="13">
        <f t="shared" si="3"/>
        <v>165116996.16999999</v>
      </c>
    </row>
    <row r="17" spans="2:14" x14ac:dyDescent="0.25">
      <c r="C17" s="3" t="s">
        <v>16</v>
      </c>
      <c r="E17" s="11">
        <v>458591967.8900001</v>
      </c>
      <c r="F17" s="12"/>
      <c r="G17" s="11">
        <v>208181750.94999999</v>
      </c>
      <c r="H17" s="11">
        <f>'[1]Notas 062022'!$O$615</f>
        <v>162801144.85000002</v>
      </c>
      <c r="I17" s="13">
        <f>E17-H17</f>
        <v>295790823.04000008</v>
      </c>
      <c r="J17" s="11">
        <f>'[1]Notas 062022'!$Q$615</f>
        <v>112820721.82999998</v>
      </c>
      <c r="K17" s="13">
        <f t="shared" si="3"/>
        <v>95361029.120000005</v>
      </c>
    </row>
    <row r="18" spans="2:14" x14ac:dyDescent="0.25">
      <c r="C18" s="3" t="s">
        <v>17</v>
      </c>
      <c r="E18" s="11">
        <v>147959125.25999999</v>
      </c>
      <c r="F18" s="12"/>
      <c r="G18" s="11">
        <v>284154790.28999996</v>
      </c>
      <c r="H18" s="11">
        <f>'[1]Notas 062022'!O629</f>
        <v>67420872.12000002</v>
      </c>
      <c r="I18" s="13">
        <f t="shared" si="2"/>
        <v>80538253.139999971</v>
      </c>
      <c r="J18" s="11">
        <f>'[1]Notas 062022'!Q629</f>
        <v>0</v>
      </c>
      <c r="K18" s="13">
        <f t="shared" si="3"/>
        <v>284154790.28999996</v>
      </c>
      <c r="M18" s="13"/>
      <c r="N18" s="13"/>
    </row>
    <row r="19" spans="2:14" x14ac:dyDescent="0.25">
      <c r="C19" s="3" t="s">
        <v>18</v>
      </c>
      <c r="E19" s="11">
        <v>911404614.51999998</v>
      </c>
      <c r="F19" s="12"/>
      <c r="G19" s="11">
        <v>944886751.67999971</v>
      </c>
      <c r="H19" s="11">
        <f>'[1]Notas 062022'!$O$699</f>
        <v>647138119.84000003</v>
      </c>
      <c r="I19" s="13">
        <f t="shared" si="2"/>
        <v>264266494.67999995</v>
      </c>
      <c r="J19" s="11">
        <f>'[1]Notas 062022'!$Q$699</f>
        <v>941415800.54999971</v>
      </c>
      <c r="K19" s="13">
        <f t="shared" si="3"/>
        <v>3470951.1299999952</v>
      </c>
    </row>
    <row r="20" spans="2:14" x14ac:dyDescent="0.25">
      <c r="C20" s="3" t="s">
        <v>19</v>
      </c>
      <c r="E20" s="11">
        <v>8659014.0600000005</v>
      </c>
      <c r="F20" s="12"/>
      <c r="G20" s="11">
        <v>9512673.5899999999</v>
      </c>
      <c r="H20" s="11">
        <f>'[1]Notas 062022'!$O$708</f>
        <v>10530853.15</v>
      </c>
      <c r="I20" s="13">
        <f t="shared" si="2"/>
        <v>-1871839.0899999999</v>
      </c>
      <c r="J20" s="11">
        <f>'[1]Notas 062022'!$Q$708</f>
        <v>0</v>
      </c>
      <c r="K20" s="13">
        <f t="shared" si="3"/>
        <v>9512673.5899999999</v>
      </c>
    </row>
    <row r="21" spans="2:14" x14ac:dyDescent="0.25">
      <c r="B21" s="4" t="s">
        <v>20</v>
      </c>
      <c r="E21" s="14">
        <v>5884698843.0300016</v>
      </c>
      <c r="F21" s="12"/>
      <c r="G21" s="14">
        <v>5704698856.960001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1572239962.8599987</v>
      </c>
      <c r="F23" s="12"/>
      <c r="G23" s="16">
        <v>1101338008.2599993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2024-03-25T19:21:02Z</cp:lastPrinted>
  <dcterms:created xsi:type="dcterms:W3CDTF">2024-03-25T19:19:14Z</dcterms:created>
  <dcterms:modified xsi:type="dcterms:W3CDTF">2024-03-25T19:21:06Z</dcterms:modified>
</cp:coreProperties>
</file>