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4\"/>
    </mc:Choice>
  </mc:AlternateContent>
  <xr:revisionPtr revIDLastSave="0" documentId="13_ncr:1_{2E5F5061-9FC6-42A1-A36D-4A4DB973DDE2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1" r:id="rId1"/>
  </sheets>
  <definedNames>
    <definedName name="_xlnm.Print_Area" localSheetId="0">'P1 Presupuesto Aprobado'!$C$1:$I$103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54" i="1"/>
  <c r="H45" i="1"/>
  <c r="G45" i="1"/>
  <c r="F45" i="1"/>
  <c r="H38" i="1"/>
  <c r="H85" i="1" s="1"/>
  <c r="I23" i="1"/>
  <c r="I17" i="1"/>
  <c r="I14" i="1"/>
  <c r="I13" i="1"/>
  <c r="I12" i="1"/>
  <c r="H76" i="1"/>
  <c r="H64" i="1"/>
  <c r="H72" i="1"/>
  <c r="H80" i="1"/>
  <c r="H54" i="1"/>
  <c r="F18" i="1"/>
  <c r="G18" i="1"/>
  <c r="H18" i="1"/>
  <c r="H12" i="1"/>
  <c r="I64" i="1"/>
  <c r="G12" i="1"/>
  <c r="G80" i="1"/>
  <c r="G76" i="1" s="1"/>
  <c r="G72" i="1"/>
  <c r="F72" i="1"/>
  <c r="G64" i="1"/>
  <c r="F64" i="1"/>
  <c r="G54" i="1"/>
  <c r="F54" i="1"/>
  <c r="G38" i="1"/>
  <c r="F38" i="1"/>
  <c r="I45" i="1"/>
  <c r="I80" i="1"/>
  <c r="I76" i="1" s="1"/>
  <c r="F80" i="1"/>
  <c r="F76" i="1" s="1"/>
  <c r="F12" i="1"/>
  <c r="I18" i="1"/>
  <c r="I72" i="1"/>
  <c r="I38" i="1"/>
  <c r="I28" i="1"/>
  <c r="D12" i="1"/>
  <c r="E80" i="1"/>
  <c r="D80" i="1"/>
  <c r="I11" i="1" l="1"/>
  <c r="H11" i="1"/>
  <c r="G85" i="1"/>
  <c r="G11" i="1"/>
  <c r="F85" i="1"/>
  <c r="F11" i="1"/>
  <c r="E38" i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I85" i="1" l="1"/>
  <c r="E11" i="1"/>
  <c r="D85" i="1"/>
  <c r="E85" i="1"/>
  <c r="D11" i="1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<sst xmlns="http://schemas.openxmlformats.org/spreadsheetml/2006/main" count="94" uniqueCount="94">
  <si>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</si>
  <si>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</si>
  <si>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</si>
  <si>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</si>
  <si>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</si>
  <si>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</si>
  <si>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</si>
  <si>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</si>
  <si>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</si>
  <si>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</si>
  <si>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</si>
  <si>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</si>
  <si>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</si>
  <si>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</si>
  <si>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</si>
  <si>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</si>
  <si>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</si>
  <si>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</si>
  <si>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</si>
  <si>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</si>
  <si>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</si>
  <si>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</si>
  <si>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</si>
  <si>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</si>
  <si>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</si>
  <si>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</si>
  <si>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</si>
  <si>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</si>
  <si>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</si>
  <si>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</si>
  <si>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</si>
  <si>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</si>
  <si>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</si>
  <si>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</si>
  <si>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</si>
  <si>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</si>
  <si>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</si>
  <si>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</si>
  <si>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</si>
  <si>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</si>
  <si>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</si>
  <si>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</si>
  <si>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</si>
  <si>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</si>
  <si>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</si>
  <si>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</si>
  <si>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</si>
  <si>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</si>
  <si>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</si>
  <si>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</si>
  <si>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</si>
  <si>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</si>
  <si>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</si>
  <si>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</si>
  <si>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</si>
  <si>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</si>
  <si>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</si>
  <si>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</si>
  <si>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</si>
  <si>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</si>
  <si>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</si>
  <si>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</si>
  <si>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</si>
  <si>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</si>
  <si>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</si>
  <si>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</si>
  <si>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</si>
  <si>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</si>
  <si>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</si>
  <si>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</si>
  <si>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</si>
  <si>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</si>
  <si>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</si>
  <si>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</si>
  <si>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</si>
  <si>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</si>
  <si>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</si>
  <si>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</si>
  <si>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</si>
  <si>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</si>
  <si>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</si>
  <si>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</si>
  <si>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</si>
  <si>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</si>
  <si>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</si>
  <si>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</si>
  <si>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</si>
  <si>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</si>
  <si>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</si>
  <si>
    <t xml:space="preserve">Gasto devengado </t>
  </si>
  <si>
    <t xml:space="preserve">Enero </t>
  </si>
  <si>
    <t xml:space="preserve">Total 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</si>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</sst>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0" fontId="0" fillId="0" borderId="0" xfId="0" applyAlignment="1">
      <alignment wrapText="1"/>
    </xf>
    <xf numFmtId="0" fontId="2" fillId="4" borderId="3" xfId="0" applyFont="1" applyFill="1" applyBorder="1" applyAlignment="1">
      <alignment horizontal="center"/>
    </xf>
    <xf numFmtId="43" fontId="0" fillId="0" borderId="0" xfId="1" applyFont="1"/>
    <xf numFmtId="164" fontId="0" fillId="3" borderId="0" xfId="1" applyNumberFormat="1" applyFont="1" applyFill="1"/>
    <xf numFmtId="3" fontId="0" fillId="3" borderId="0" xfId="0" applyNumberFormat="1" applyFill="1"/>
    <xf numFmtId="43" fontId="3" fillId="0" borderId="0" xfId="1" applyFont="1"/>
    <xf numFmtId="164" fontId="0" fillId="0" borderId="1" xfId="0" applyNumberFormat="1" applyBorder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Q98"/>
  <sheetViews>
    <sheetView showGridLines="0" tabSelected="1" topLeftCell="C1" workbookViewId="0">
      <selection activeCell="C97" sqref="C97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8" width="14.5703125" customWidth="1"/>
    <col min="9" max="9" width="14.42578125" customWidth="1"/>
  </cols>
  <sheetData>
    <row r="3" spans="2:17" ht="28.5" customHeight="1" x14ac:dyDescent="0.25">
      <c r="C3" s="33" t="s">
        <v>83</v>
      </c>
      <c r="D3" s="34"/>
      <c r="E3" s="3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21" customHeight="1" x14ac:dyDescent="0.25">
      <c r="C4" s="31" t="s">
        <v>84</v>
      </c>
      <c r="D4" s="32"/>
      <c r="E4" s="32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7" ht="15.75" x14ac:dyDescent="0.25">
      <c r="C5" s="40" t="s">
        <v>88</v>
      </c>
      <c r="D5" s="41"/>
      <c r="E5" s="4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ht="15.75" customHeight="1" x14ac:dyDescent="0.25">
      <c r="C6" s="35" t="s">
        <v>76</v>
      </c>
      <c r="D6" s="36"/>
      <c r="E6" s="3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15.75" customHeight="1" x14ac:dyDescent="0.25">
      <c r="B7" s="10"/>
      <c r="C7" s="35" t="s">
        <v>77</v>
      </c>
      <c r="D7" s="36"/>
      <c r="E7" s="36"/>
      <c r="F7" s="10"/>
      <c r="G7" s="10"/>
      <c r="H7" s="10"/>
      <c r="I7" s="9"/>
      <c r="J7" s="9"/>
      <c r="K7" s="9"/>
      <c r="L7" s="9"/>
      <c r="M7" s="9"/>
      <c r="N7" s="9"/>
      <c r="O7" s="9"/>
      <c r="P7" s="9"/>
      <c r="Q7" s="9"/>
    </row>
    <row r="9" spans="2:17" ht="15" customHeight="1" x14ac:dyDescent="0.25">
      <c r="C9" s="37" t="s">
        <v>66</v>
      </c>
      <c r="D9" s="38" t="s">
        <v>79</v>
      </c>
      <c r="E9" s="38" t="s">
        <v>78</v>
      </c>
      <c r="F9" s="28" t="s">
        <v>89</v>
      </c>
      <c r="G9" s="29"/>
      <c r="H9" s="29"/>
      <c r="I9" s="30"/>
    </row>
    <row r="10" spans="2:17" ht="23.25" customHeight="1" x14ac:dyDescent="0.25">
      <c r="C10" s="37"/>
      <c r="D10" s="39"/>
      <c r="E10" s="39"/>
      <c r="F10" s="22" t="s">
        <v>90</v>
      </c>
      <c r="G10" s="22" t="s">
        <v>92</v>
      </c>
      <c r="H10" s="22" t="s">
        <v>93</v>
      </c>
      <c r="I10" s="22" t="s">
        <v>91</v>
      </c>
    </row>
    <row r="11" spans="2:17" x14ac:dyDescent="0.25">
      <c r="C11" s="1" t="s">
        <v>0</v>
      </c>
      <c r="D11" s="17">
        <f>+D12+D18+D28+D38+D54+D64+D72</f>
        <v>9192195387</v>
      </c>
      <c r="E11" s="17">
        <f>+E12+E18+E28+E38+E54+E64+E72</f>
        <v>9192195387</v>
      </c>
      <c r="F11" s="17">
        <f>+F12+F18+F28+F38+F54+F64+F72</f>
        <v>247924487.33000001</v>
      </c>
      <c r="G11" s="17">
        <f>+G12+G18+G28+G38+G54+G64+G72</f>
        <v>248587779.25</v>
      </c>
      <c r="H11" s="17">
        <f>+H12+H18+H28+H38+H54+H64+H72</f>
        <v>277283935.74000001</v>
      </c>
      <c r="I11" s="17">
        <f>+I12+I18+I28+I38+I54+I64+I72</f>
        <v>773796202.32000005</v>
      </c>
    </row>
    <row r="12" spans="2:17" x14ac:dyDescent="0.25">
      <c r="C12" s="2" t="s">
        <v>1</v>
      </c>
      <c r="D12" s="18">
        <f>+D13+D14+D16+D17</f>
        <v>4710665172</v>
      </c>
      <c r="E12" s="15">
        <f>+E13+E14+E16+E17</f>
        <v>4710665172</v>
      </c>
      <c r="F12" s="15">
        <f>+F13+F14+F16+F17</f>
        <v>247924487.33000001</v>
      </c>
      <c r="G12" s="15">
        <f>+G13+G14+G16+G17</f>
        <v>248587779.25</v>
      </c>
      <c r="H12" s="15">
        <f>+H13+H14+H16+H17</f>
        <v>247658350.31</v>
      </c>
      <c r="I12" s="15">
        <f>SUM(F12:H12)</f>
        <v>744170616.8900001</v>
      </c>
    </row>
    <row r="13" spans="2:17" x14ac:dyDescent="0.25">
      <c r="C13" s="3" t="s">
        <v>2</v>
      </c>
      <c r="D13" s="14">
        <v>2842628598</v>
      </c>
      <c r="E13" s="14">
        <v>2842628598</v>
      </c>
      <c r="F13" s="24">
        <v>207288534.33000001</v>
      </c>
      <c r="G13" s="24">
        <v>207485174.22999999</v>
      </c>
      <c r="H13" s="24">
        <v>206844380.94</v>
      </c>
      <c r="I13" s="15">
        <f>SUM(F13:H13)</f>
        <v>621618089.5</v>
      </c>
    </row>
    <row r="14" spans="2:17" x14ac:dyDescent="0.25">
      <c r="C14" s="3" t="s">
        <v>3</v>
      </c>
      <c r="D14" s="14">
        <v>1492400357</v>
      </c>
      <c r="E14" s="14">
        <v>1492400357</v>
      </c>
      <c r="F14" s="24">
        <v>9449121</v>
      </c>
      <c r="G14" s="24">
        <v>9814506</v>
      </c>
      <c r="H14" s="24">
        <v>9639371</v>
      </c>
      <c r="I14" s="15">
        <f>SUM(F14:H14)</f>
        <v>28902998</v>
      </c>
    </row>
    <row r="15" spans="2:17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23"/>
    </row>
    <row r="16" spans="2:17" x14ac:dyDescent="0.25">
      <c r="C16" s="3" t="s">
        <v>5</v>
      </c>
      <c r="D16" s="14">
        <v>0</v>
      </c>
      <c r="E16" s="14">
        <v>0</v>
      </c>
      <c r="F16" s="4"/>
      <c r="G16" s="4"/>
      <c r="H16" s="4"/>
      <c r="I16" s="23"/>
    </row>
    <row r="17" spans="3:9" x14ac:dyDescent="0.25">
      <c r="C17" s="3" t="s">
        <v>6</v>
      </c>
      <c r="D17" s="14">
        <v>375636217</v>
      </c>
      <c r="E17" s="14">
        <v>375636217</v>
      </c>
      <c r="F17" s="25">
        <v>31186832</v>
      </c>
      <c r="G17" s="25">
        <v>31288099.02</v>
      </c>
      <c r="H17" s="25">
        <v>31174598.370000001</v>
      </c>
      <c r="I17" s="15">
        <f>SUM(F17:H17)</f>
        <v>93649529.390000001</v>
      </c>
    </row>
    <row r="18" spans="3:9" x14ac:dyDescent="0.2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15">
        <f t="shared" ref="F18:H18" si="0">+F19+F20+F21+F22+F23+F24+F25+F26+F27</f>
        <v>0</v>
      </c>
      <c r="G18" s="15">
        <f t="shared" si="0"/>
        <v>0</v>
      </c>
      <c r="H18" s="15">
        <f t="shared" si="0"/>
        <v>18681585.43</v>
      </c>
      <c r="I18" s="15">
        <f>+I19+I20+I21+I22+I23+I24+I25+I26+I27</f>
        <v>18681585.43</v>
      </c>
    </row>
    <row r="19" spans="3:9" x14ac:dyDescent="0.25">
      <c r="C19" s="3" t="s">
        <v>8</v>
      </c>
      <c r="D19" s="14">
        <v>329642500</v>
      </c>
      <c r="E19" s="14">
        <v>329642500</v>
      </c>
      <c r="F19" s="4"/>
      <c r="G19" s="4"/>
      <c r="H19" s="4"/>
      <c r="I19" s="23"/>
    </row>
    <row r="20" spans="3:9" x14ac:dyDescent="0.25">
      <c r="C20" s="3" t="s">
        <v>9</v>
      </c>
      <c r="D20" s="14">
        <v>115218742</v>
      </c>
      <c r="E20" s="14">
        <v>115218742</v>
      </c>
      <c r="F20" s="4"/>
      <c r="G20" s="4"/>
      <c r="H20" s="4"/>
      <c r="I20" s="23"/>
    </row>
    <row r="21" spans="3:9" x14ac:dyDescent="0.25">
      <c r="C21" s="3" t="s">
        <v>10</v>
      </c>
      <c r="D21" s="14">
        <v>175000000</v>
      </c>
      <c r="E21" s="14">
        <v>175000000</v>
      </c>
      <c r="F21" s="4"/>
      <c r="G21" s="4"/>
      <c r="H21" s="4"/>
      <c r="I21" s="23"/>
    </row>
    <row r="22" spans="3:9" x14ac:dyDescent="0.25">
      <c r="C22" s="3" t="s">
        <v>11</v>
      </c>
      <c r="D22" s="14">
        <v>80098400</v>
      </c>
      <c r="E22" s="14">
        <v>80098400</v>
      </c>
      <c r="F22" s="4"/>
      <c r="G22" s="4"/>
      <c r="H22" s="4"/>
      <c r="I22" s="23"/>
    </row>
    <row r="23" spans="3:9" x14ac:dyDescent="0.25">
      <c r="C23" s="3" t="s">
        <v>12</v>
      </c>
      <c r="D23" s="14">
        <v>346898527</v>
      </c>
      <c r="E23" s="14">
        <v>346898527</v>
      </c>
      <c r="H23" s="42">
        <v>18681585.43</v>
      </c>
      <c r="I23" s="15">
        <f>SUM(F23:H23)</f>
        <v>18681585.43</v>
      </c>
    </row>
    <row r="24" spans="3:9" x14ac:dyDescent="0.25">
      <c r="C24" s="3" t="s">
        <v>13</v>
      </c>
      <c r="D24" s="14">
        <v>145500000</v>
      </c>
      <c r="E24" s="14">
        <v>145500000</v>
      </c>
      <c r="I24" s="23"/>
    </row>
    <row r="25" spans="3:9" x14ac:dyDescent="0.25">
      <c r="C25" s="3" t="s">
        <v>14</v>
      </c>
      <c r="D25" s="14">
        <v>344175520</v>
      </c>
      <c r="E25" s="14">
        <v>344175520</v>
      </c>
      <c r="I25" s="23"/>
    </row>
    <row r="26" spans="3:9" x14ac:dyDescent="0.25">
      <c r="C26" s="3" t="s">
        <v>15</v>
      </c>
      <c r="D26" s="14">
        <v>1435083640</v>
      </c>
      <c r="E26" s="14">
        <v>1435083640</v>
      </c>
      <c r="I26" s="23"/>
    </row>
    <row r="27" spans="3:9" x14ac:dyDescent="0.25">
      <c r="C27" s="3" t="s">
        <v>16</v>
      </c>
      <c r="D27" s="14">
        <v>120500856</v>
      </c>
      <c r="E27" s="14">
        <v>120500856</v>
      </c>
      <c r="I27" s="23"/>
    </row>
    <row r="28" spans="3:9" x14ac:dyDescent="0.2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  <c r="I28" s="26">
        <f t="shared" ref="I28" si="1">+I29+I30+I31+I32+I33+I34+I35+I36+I37</f>
        <v>0</v>
      </c>
    </row>
    <row r="29" spans="3:9" x14ac:dyDescent="0.25">
      <c r="C29" s="3" t="s">
        <v>18</v>
      </c>
      <c r="D29" s="14">
        <v>16109137</v>
      </c>
      <c r="E29" s="14">
        <v>16109137</v>
      </c>
      <c r="I29" s="23"/>
    </row>
    <row r="30" spans="3:9" x14ac:dyDescent="0.25">
      <c r="C30" s="3" t="s">
        <v>19</v>
      </c>
      <c r="D30" s="14">
        <v>14456212</v>
      </c>
      <c r="E30" s="14">
        <v>14456212</v>
      </c>
      <c r="I30" s="23"/>
    </row>
    <row r="31" spans="3:9" x14ac:dyDescent="0.25">
      <c r="C31" s="3" t="s">
        <v>20</v>
      </c>
      <c r="D31" s="14">
        <v>25754127</v>
      </c>
      <c r="E31" s="14">
        <v>25754127</v>
      </c>
      <c r="I31" s="23"/>
    </row>
    <row r="32" spans="3:9" x14ac:dyDescent="0.25">
      <c r="C32" s="3" t="s">
        <v>21</v>
      </c>
      <c r="D32" s="14">
        <v>1988414</v>
      </c>
      <c r="E32" s="14">
        <v>1988414</v>
      </c>
      <c r="I32" s="23"/>
    </row>
    <row r="33" spans="3:9" x14ac:dyDescent="0.25">
      <c r="C33" s="3" t="s">
        <v>22</v>
      </c>
      <c r="D33" s="14">
        <v>4547170</v>
      </c>
      <c r="E33" s="14">
        <v>4547170</v>
      </c>
      <c r="I33" s="23"/>
    </row>
    <row r="34" spans="3:9" x14ac:dyDescent="0.25">
      <c r="C34" s="3" t="s">
        <v>23</v>
      </c>
      <c r="D34" s="14">
        <v>8683960</v>
      </c>
      <c r="E34" s="14">
        <v>8683960</v>
      </c>
      <c r="I34" s="23"/>
    </row>
    <row r="35" spans="3:9" x14ac:dyDescent="0.25">
      <c r="C35" s="3" t="s">
        <v>24</v>
      </c>
      <c r="D35" s="14">
        <v>131414324</v>
      </c>
      <c r="E35" s="14">
        <v>131414324</v>
      </c>
      <c r="I35" s="23"/>
    </row>
    <row r="36" spans="3:9" x14ac:dyDescent="0.25">
      <c r="C36" s="3" t="s">
        <v>25</v>
      </c>
      <c r="D36" s="14">
        <v>0</v>
      </c>
      <c r="E36" s="14">
        <v>0</v>
      </c>
      <c r="I36" s="23"/>
    </row>
    <row r="37" spans="3:9" x14ac:dyDescent="0.25">
      <c r="C37" s="3" t="s">
        <v>26</v>
      </c>
      <c r="D37" s="14">
        <v>171318988</v>
      </c>
      <c r="E37" s="14">
        <v>171318988</v>
      </c>
      <c r="I37" s="23"/>
    </row>
    <row r="38" spans="3:9" x14ac:dyDescent="0.25">
      <c r="C38" s="2" t="s">
        <v>27</v>
      </c>
      <c r="D38" s="15">
        <f>+D39+D40+D44+D45+D46</f>
        <v>141400000</v>
      </c>
      <c r="E38" s="15">
        <f>+E39+E40+E44+E45+E46</f>
        <v>141400000</v>
      </c>
      <c r="F38" s="15">
        <f>+F39+F40+F44+F45+F46</f>
        <v>0</v>
      </c>
      <c r="G38" s="15">
        <f>+G39+G40+G44+G45+G46</f>
        <v>0</v>
      </c>
      <c r="H38" s="15">
        <f>+H39+H40+H44+H45+H46</f>
        <v>0</v>
      </c>
      <c r="I38" s="26">
        <f t="shared" ref="I38" si="2">+I39+I40+I44+I45+I46</f>
        <v>0</v>
      </c>
    </row>
    <row r="39" spans="3:9" x14ac:dyDescent="0.25">
      <c r="C39" s="3" t="s">
        <v>28</v>
      </c>
      <c r="D39" s="14">
        <v>138400000</v>
      </c>
      <c r="E39" s="14">
        <v>138400000</v>
      </c>
      <c r="I39" s="23"/>
    </row>
    <row r="40" spans="3:9" x14ac:dyDescent="0.25">
      <c r="C40" s="3" t="s">
        <v>29</v>
      </c>
      <c r="D40" s="14"/>
      <c r="E40" s="14"/>
      <c r="I40" s="23"/>
    </row>
    <row r="41" spans="3:9" x14ac:dyDescent="0.25">
      <c r="C41" s="3" t="s">
        <v>30</v>
      </c>
      <c r="D41" s="19"/>
      <c r="E41" s="19"/>
      <c r="I41" s="23"/>
    </row>
    <row r="42" spans="3:9" x14ac:dyDescent="0.25">
      <c r="C42" s="3" t="s">
        <v>31</v>
      </c>
      <c r="D42" s="19"/>
      <c r="E42" s="19"/>
      <c r="I42" s="23"/>
    </row>
    <row r="43" spans="3:9" x14ac:dyDescent="0.25">
      <c r="C43" s="3" t="s">
        <v>32</v>
      </c>
      <c r="D43" s="19"/>
      <c r="E43" s="19"/>
      <c r="I43" s="23"/>
    </row>
    <row r="44" spans="3:9" x14ac:dyDescent="0.25">
      <c r="C44" s="3" t="s">
        <v>33</v>
      </c>
      <c r="D44" s="19"/>
      <c r="E44" s="19"/>
      <c r="I44" s="23"/>
    </row>
    <row r="45" spans="3:9" x14ac:dyDescent="0.25">
      <c r="C45" s="3" t="s">
        <v>34</v>
      </c>
      <c r="D45" s="14">
        <v>3000000</v>
      </c>
      <c r="E45" s="14">
        <v>3000000</v>
      </c>
      <c r="F45" s="15">
        <f>+F46+F47+F51+F52+F53</f>
        <v>0</v>
      </c>
      <c r="G45" s="15">
        <f>+G46+G47+G51+G52+G53</f>
        <v>0</v>
      </c>
      <c r="H45" s="15">
        <f>+H46+H47+H51+H52+H53</f>
        <v>0</v>
      </c>
      <c r="I45" s="26">
        <f t="shared" ref="I45" si="3">+I46+I47+I51+I52+I53</f>
        <v>0</v>
      </c>
    </row>
    <row r="46" spans="3:9" x14ac:dyDescent="0.25">
      <c r="C46" s="3" t="s">
        <v>35</v>
      </c>
      <c r="D46" s="14"/>
      <c r="E46" s="14"/>
      <c r="I46" s="23"/>
    </row>
    <row r="47" spans="3:9" x14ac:dyDescent="0.25">
      <c r="C47" s="2" t="s">
        <v>36</v>
      </c>
      <c r="D47" s="18"/>
      <c r="E47" s="19"/>
      <c r="I47" s="23"/>
    </row>
    <row r="48" spans="3:9" x14ac:dyDescent="0.25">
      <c r="C48" s="3" t="s">
        <v>37</v>
      </c>
      <c r="D48" s="19"/>
      <c r="E48" s="19"/>
      <c r="I48" s="23"/>
    </row>
    <row r="49" spans="3:9" x14ac:dyDescent="0.25">
      <c r="C49" s="3" t="s">
        <v>38</v>
      </c>
      <c r="D49" s="19"/>
      <c r="E49" s="19"/>
      <c r="I49" s="23"/>
    </row>
    <row r="50" spans="3:9" x14ac:dyDescent="0.25">
      <c r="C50" s="3" t="s">
        <v>39</v>
      </c>
      <c r="D50" s="19"/>
      <c r="E50" s="19"/>
      <c r="I50" s="23"/>
    </row>
    <row r="51" spans="3:9" x14ac:dyDescent="0.25">
      <c r="C51" s="3" t="s">
        <v>40</v>
      </c>
      <c r="D51" s="19"/>
      <c r="E51" s="19"/>
      <c r="I51" s="23"/>
    </row>
    <row r="52" spans="3:9" x14ac:dyDescent="0.25">
      <c r="C52" s="3" t="s">
        <v>41</v>
      </c>
      <c r="D52" s="19"/>
      <c r="E52" s="19"/>
      <c r="I52" s="23"/>
    </row>
    <row r="53" spans="3:9" x14ac:dyDescent="0.25">
      <c r="C53" s="3" t="s">
        <v>42</v>
      </c>
      <c r="D53" s="19"/>
      <c r="E53" s="19"/>
      <c r="I53" s="23"/>
    </row>
    <row r="54" spans="3:9" x14ac:dyDescent="0.25">
      <c r="C54" s="2" t="s">
        <v>43</v>
      </c>
      <c r="D54" s="15">
        <f>+D55+D56+D57+D58+D59+D60+D61+D62+D63</f>
        <v>873739698</v>
      </c>
      <c r="E54" s="15">
        <f>+E55+E56+E57+E58+E59+E60+E61+E62+E63</f>
        <v>873739698</v>
      </c>
      <c r="F54" s="15">
        <f>+F55+F56+F57+F58+F59+F60+F61+F62+F63</f>
        <v>0</v>
      </c>
      <c r="G54" s="15">
        <f>+G55+G56+G57+G58+G59+G60+G61+G62+G63</f>
        <v>0</v>
      </c>
      <c r="H54" s="15">
        <f>+H55+H56+H57+H58+H59+H60+H61+H62+H63</f>
        <v>10944000</v>
      </c>
      <c r="I54" s="15">
        <f>SUM(F54:H54)</f>
        <v>10944000</v>
      </c>
    </row>
    <row r="55" spans="3:9" x14ac:dyDescent="0.25">
      <c r="C55" s="3" t="s">
        <v>44</v>
      </c>
      <c r="D55" s="14">
        <v>394793789</v>
      </c>
      <c r="E55" s="14">
        <v>394793789</v>
      </c>
      <c r="I55" s="23"/>
    </row>
    <row r="56" spans="3:9" x14ac:dyDescent="0.25">
      <c r="C56" s="3" t="s">
        <v>45</v>
      </c>
      <c r="D56" s="14">
        <v>2722239</v>
      </c>
      <c r="E56" s="14">
        <v>2722239</v>
      </c>
      <c r="I56" s="23"/>
    </row>
    <row r="57" spans="3:9" x14ac:dyDescent="0.25">
      <c r="C57" s="3" t="s">
        <v>46</v>
      </c>
      <c r="D57" s="14">
        <v>161120063</v>
      </c>
      <c r="E57" s="14">
        <v>161120063</v>
      </c>
      <c r="I57" s="23"/>
    </row>
    <row r="58" spans="3:9" x14ac:dyDescent="0.25">
      <c r="C58" s="3" t="s">
        <v>47</v>
      </c>
      <c r="D58" s="14">
        <v>115482460</v>
      </c>
      <c r="E58" s="14">
        <v>115482460</v>
      </c>
      <c r="H58" s="42">
        <v>10944000</v>
      </c>
      <c r="I58" s="15">
        <f>SUM(F58:H58)</f>
        <v>10944000</v>
      </c>
    </row>
    <row r="59" spans="3:9" x14ac:dyDescent="0.25">
      <c r="C59" s="3" t="s">
        <v>48</v>
      </c>
      <c r="D59" s="14">
        <v>138766947</v>
      </c>
      <c r="E59" s="14">
        <v>138766947</v>
      </c>
      <c r="I59" s="23"/>
    </row>
    <row r="60" spans="3:9" x14ac:dyDescent="0.25">
      <c r="C60" s="3" t="s">
        <v>49</v>
      </c>
      <c r="D60" s="14">
        <v>3474000</v>
      </c>
      <c r="E60" s="14">
        <v>3474000</v>
      </c>
      <c r="I60" s="23"/>
    </row>
    <row r="61" spans="3:9" x14ac:dyDescent="0.25">
      <c r="C61" s="3" t="s">
        <v>50</v>
      </c>
      <c r="D61" s="14"/>
      <c r="E61" s="14"/>
      <c r="I61" s="23"/>
    </row>
    <row r="62" spans="3:9" x14ac:dyDescent="0.25">
      <c r="C62" s="3" t="s">
        <v>51</v>
      </c>
      <c r="D62" s="14">
        <v>56252000</v>
      </c>
      <c r="E62" s="14">
        <v>56252000</v>
      </c>
      <c r="I62" s="23"/>
    </row>
    <row r="63" spans="3:9" x14ac:dyDescent="0.25">
      <c r="C63" s="3" t="s">
        <v>52</v>
      </c>
      <c r="D63" s="19">
        <v>1128200</v>
      </c>
      <c r="E63" s="19">
        <v>1128200</v>
      </c>
      <c r="I63" s="23"/>
    </row>
    <row r="64" spans="3:9" x14ac:dyDescent="0.25">
      <c r="C64" s="2" t="s">
        <v>53</v>
      </c>
      <c r="D64" s="15">
        <f>+D65+D66</f>
        <v>0</v>
      </c>
      <c r="E64" s="15">
        <f>+E65+E66</f>
        <v>0</v>
      </c>
      <c r="F64" s="15">
        <f>+F65+F66</f>
        <v>0</v>
      </c>
      <c r="G64" s="15">
        <f>+G65+G66</f>
        <v>0</v>
      </c>
      <c r="H64" s="15">
        <f>+H65+H66</f>
        <v>0</v>
      </c>
      <c r="I64" s="15">
        <f>+I65+I66</f>
        <v>0</v>
      </c>
    </row>
    <row r="65" spans="3:9" x14ac:dyDescent="0.25">
      <c r="C65" s="3" t="s">
        <v>54</v>
      </c>
      <c r="D65" s="14"/>
      <c r="E65" s="14"/>
      <c r="I65" s="23"/>
    </row>
    <row r="66" spans="3:9" x14ac:dyDescent="0.25">
      <c r="C66" s="3" t="s">
        <v>55</v>
      </c>
      <c r="D66" s="19"/>
      <c r="E66" s="19"/>
      <c r="I66" s="23"/>
    </row>
    <row r="67" spans="3:9" x14ac:dyDescent="0.25">
      <c r="C67" s="3" t="s">
        <v>56</v>
      </c>
      <c r="D67" s="19"/>
      <c r="E67" s="19"/>
      <c r="I67" s="23"/>
    </row>
    <row r="68" spans="3:9" x14ac:dyDescent="0.25">
      <c r="C68" s="3" t="s">
        <v>57</v>
      </c>
      <c r="D68" s="19"/>
      <c r="E68" s="19"/>
      <c r="I68" s="23"/>
    </row>
    <row r="69" spans="3:9" x14ac:dyDescent="0.25">
      <c r="C69" s="2" t="s">
        <v>58</v>
      </c>
      <c r="D69" s="18"/>
      <c r="E69" s="19"/>
      <c r="I69" s="23"/>
    </row>
    <row r="70" spans="3:9" x14ac:dyDescent="0.25">
      <c r="C70" s="3" t="s">
        <v>59</v>
      </c>
      <c r="D70" s="19"/>
      <c r="E70" s="19"/>
      <c r="I70" s="23"/>
    </row>
    <row r="71" spans="3:9" x14ac:dyDescent="0.25">
      <c r="C71" s="3" t="s">
        <v>60</v>
      </c>
      <c r="D71" s="19"/>
      <c r="E71" s="19"/>
      <c r="I71" s="23"/>
    </row>
    <row r="72" spans="3:9" x14ac:dyDescent="0.25">
      <c r="C72" s="2" t="s">
        <v>61</v>
      </c>
      <c r="D72" s="15">
        <f>+D73+D74+D75</f>
        <v>0</v>
      </c>
      <c r="E72" s="15">
        <f>+E73+E74+E75</f>
        <v>0</v>
      </c>
      <c r="F72" s="15">
        <f>+F73+F74+F75</f>
        <v>0</v>
      </c>
      <c r="G72" s="15">
        <f>+G73+G74+G75</f>
        <v>0</v>
      </c>
      <c r="H72" s="15">
        <f>+H73+H74+H75</f>
        <v>0</v>
      </c>
      <c r="I72" s="26">
        <f t="shared" ref="I72" si="4">+I73+I74+I75</f>
        <v>0</v>
      </c>
    </row>
    <row r="73" spans="3:9" x14ac:dyDescent="0.25">
      <c r="C73" s="3" t="s">
        <v>62</v>
      </c>
      <c r="D73" s="19"/>
      <c r="E73" s="19"/>
      <c r="I73" s="23"/>
    </row>
    <row r="74" spans="3:9" x14ac:dyDescent="0.25">
      <c r="C74" s="3" t="s">
        <v>63</v>
      </c>
      <c r="D74" s="14"/>
      <c r="E74" s="14"/>
      <c r="I74" s="23"/>
    </row>
    <row r="75" spans="3:9" x14ac:dyDescent="0.25">
      <c r="C75" s="3" t="s">
        <v>64</v>
      </c>
      <c r="D75" s="19"/>
      <c r="E75" s="19"/>
      <c r="I75" s="23"/>
    </row>
    <row r="76" spans="3:9" x14ac:dyDescent="0.25">
      <c r="C76" s="1" t="s">
        <v>67</v>
      </c>
      <c r="D76" s="17">
        <f>+D80</f>
        <v>0</v>
      </c>
      <c r="E76" s="17">
        <f>+E80</f>
        <v>0</v>
      </c>
      <c r="F76" s="17">
        <f t="shared" ref="F76:H76" si="5">+F80</f>
        <v>0</v>
      </c>
      <c r="G76" s="17">
        <f t="shared" si="5"/>
        <v>0</v>
      </c>
      <c r="H76" s="17">
        <f t="shared" si="5"/>
        <v>0</v>
      </c>
      <c r="I76" s="27">
        <f>+I80</f>
        <v>0</v>
      </c>
    </row>
    <row r="77" spans="3:9" x14ac:dyDescent="0.25">
      <c r="C77" s="2" t="s">
        <v>68</v>
      </c>
      <c r="D77" s="18"/>
      <c r="E77" s="19"/>
      <c r="I77" s="23"/>
    </row>
    <row r="78" spans="3:9" x14ac:dyDescent="0.25">
      <c r="C78" s="3" t="s">
        <v>69</v>
      </c>
      <c r="D78" s="19"/>
      <c r="E78" s="19"/>
      <c r="I78" s="23"/>
    </row>
    <row r="79" spans="3:9" x14ac:dyDescent="0.25">
      <c r="C79" s="3" t="s">
        <v>70</v>
      </c>
      <c r="D79" s="19"/>
      <c r="E79" s="19"/>
      <c r="I79" s="23"/>
    </row>
    <row r="80" spans="3:9" x14ac:dyDescent="0.25">
      <c r="C80" s="2" t="s">
        <v>71</v>
      </c>
      <c r="D80" s="15">
        <f>+D81+D82</f>
        <v>0</v>
      </c>
      <c r="E80" s="15">
        <f>+E81+E82</f>
        <v>0</v>
      </c>
      <c r="F80" s="15">
        <f>+F81+F82</f>
        <v>0</v>
      </c>
      <c r="G80" s="15">
        <f>+G81+G82</f>
        <v>0</v>
      </c>
      <c r="H80" s="15">
        <f>+H81+H82</f>
        <v>0</v>
      </c>
      <c r="I80" s="26">
        <f>+I81+I82</f>
        <v>0</v>
      </c>
    </row>
    <row r="81" spans="3:9" x14ac:dyDescent="0.25">
      <c r="C81" s="3" t="s">
        <v>72</v>
      </c>
      <c r="D81" s="14"/>
      <c r="E81" s="14"/>
      <c r="I81" s="23"/>
    </row>
    <row r="82" spans="3:9" x14ac:dyDescent="0.25">
      <c r="C82" s="3" t="s">
        <v>73</v>
      </c>
      <c r="D82" s="14"/>
      <c r="E82" s="14"/>
      <c r="I82" s="23"/>
    </row>
    <row r="83" spans="3:9" x14ac:dyDescent="0.25">
      <c r="C83" s="2" t="s">
        <v>74</v>
      </c>
      <c r="D83" s="18"/>
      <c r="E83" s="19"/>
      <c r="I83" s="23"/>
    </row>
    <row r="84" spans="3:9" x14ac:dyDescent="0.25">
      <c r="C84" s="3" t="s">
        <v>75</v>
      </c>
      <c r="D84" s="19"/>
      <c r="E84" s="19"/>
      <c r="I84" s="23"/>
    </row>
    <row r="85" spans="3:9" x14ac:dyDescent="0.25">
      <c r="C85" s="5" t="s">
        <v>65</v>
      </c>
      <c r="D85" s="20">
        <f>+D12+D18+D28+D38+D54+D64+D72+D80</f>
        <v>9192195387</v>
      </c>
      <c r="E85" s="20">
        <f>+E12+E18+E28+E38+E54+E64+E72+E80</f>
        <v>9192195387</v>
      </c>
      <c r="F85" s="20">
        <f>+F12+F18+F28+F38+F54+F64+F72+F80</f>
        <v>247924487.33000001</v>
      </c>
      <c r="G85" s="20">
        <f>+G12+G18+G28+G38+G54+G64+G72+G80</f>
        <v>248587779.25</v>
      </c>
      <c r="H85" s="20">
        <f>+H12+H18+H28+H38+H54+H64+H72+H80</f>
        <v>277283935.74000001</v>
      </c>
      <c r="I85" s="20">
        <f>+I12+I18+I28+I38+I54+I64+I72+I80</f>
        <v>773796202.32000005</v>
      </c>
    </row>
    <row r="87" spans="3:9" x14ac:dyDescent="0.25">
      <c r="C87" s="16" t="s">
        <v>85</v>
      </c>
    </row>
    <row r="90" spans="3:9" ht="15.75" thickBot="1" x14ac:dyDescent="0.3"/>
    <row r="91" spans="3:9" ht="26.25" customHeight="1" thickBot="1" x14ac:dyDescent="0.3">
      <c r="C91" s="13" t="s">
        <v>80</v>
      </c>
    </row>
    <row r="92" spans="3:9" ht="33.75" customHeight="1" thickBot="1" x14ac:dyDescent="0.3">
      <c r="C92" s="11" t="s">
        <v>81</v>
      </c>
    </row>
    <row r="93" spans="3:9" ht="45.75" thickBot="1" x14ac:dyDescent="0.3">
      <c r="C93" s="12" t="s">
        <v>82</v>
      </c>
    </row>
    <row r="94" spans="3:9" x14ac:dyDescent="0.25">
      <c r="C94" s="21"/>
    </row>
    <row r="95" spans="3:9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I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60" orientation="landscape" r:id="rId1"/>
  <ignoredErrors>
    <ignoredError sqref="I13:I14 I17 I23 I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2024-04-08T13:13:45Z</cp:lastPrinted>
  <dcterms:created xsi:type="dcterms:W3CDTF">2021-07-29T18:58:50Z</dcterms:created>
  <dcterms:modified xsi:type="dcterms:W3CDTF">2024-04-08T13:14:58Z</dcterms:modified>
</cp:coreProperties>
</file>