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12. Diciembre\0. Estados Financieros\Portal\"/>
    </mc:Choice>
  </mc:AlternateContent>
  <xr:revisionPtr revIDLastSave="0" documentId="13_ncr:1_{82DB0903-C6C4-4AD2-9C8E-667089FF28A0}" xr6:coauthVersionLast="47" xr6:coauthVersionMax="47" xr10:uidLastSave="{00000000-0000-0000-0000-000000000000}"/>
  <bookViews>
    <workbookView xWindow="-120" yWindow="-120" windowWidth="29040" windowHeight="15840" xr2:uid="{0C7C972D-5AC3-4E5C-92CD-2EDC1C12321E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K20" i="1" s="1"/>
  <c r="E20" i="1"/>
  <c r="I20" i="1" s="1"/>
  <c r="J19" i="1"/>
  <c r="H19" i="1"/>
  <c r="G19" i="1"/>
  <c r="K19" i="1" s="1"/>
  <c r="E19" i="1"/>
  <c r="J18" i="1"/>
  <c r="H18" i="1"/>
  <c r="G18" i="1"/>
  <c r="K18" i="1" s="1"/>
  <c r="E18" i="1"/>
  <c r="I18" i="1" s="1"/>
  <c r="J17" i="1"/>
  <c r="H17" i="1"/>
  <c r="G17" i="1"/>
  <c r="K17" i="1" s="1"/>
  <c r="E17" i="1"/>
  <c r="J16" i="1"/>
  <c r="H16" i="1"/>
  <c r="G16" i="1"/>
  <c r="K16" i="1" s="1"/>
  <c r="E16" i="1"/>
  <c r="I16" i="1" s="1"/>
  <c r="J15" i="1"/>
  <c r="H15" i="1"/>
  <c r="G15" i="1"/>
  <c r="G21" i="1" s="1"/>
  <c r="E15" i="1"/>
  <c r="E21" i="1" s="1"/>
  <c r="J11" i="1"/>
  <c r="H11" i="1"/>
  <c r="G11" i="1"/>
  <c r="K11" i="1" s="1"/>
  <c r="E11" i="1"/>
  <c r="J10" i="1"/>
  <c r="H10" i="1"/>
  <c r="G10" i="1"/>
  <c r="K10" i="1" s="1"/>
  <c r="E10" i="1"/>
  <c r="I10" i="1" s="1"/>
  <c r="J9" i="1"/>
  <c r="H9" i="1"/>
  <c r="G9" i="1"/>
  <c r="K9" i="1" s="1"/>
  <c r="E9" i="1"/>
  <c r="J8" i="1"/>
  <c r="H8" i="1"/>
  <c r="G8" i="1"/>
  <c r="E8" i="1"/>
  <c r="I8" i="1" s="1"/>
  <c r="G12" i="1" l="1"/>
  <c r="G23" i="1" s="1"/>
  <c r="I9" i="1"/>
  <c r="I11" i="1"/>
  <c r="I15" i="1"/>
  <c r="I17" i="1"/>
  <c r="I19" i="1"/>
  <c r="E12" i="1"/>
  <c r="E23" i="1" s="1"/>
  <c r="K8" i="1"/>
  <c r="K15" i="1"/>
</calcChain>
</file>

<file path=xl/sharedStrings.xml><?xml version="1.0" encoding="utf-8"?>
<sst xmlns="http://schemas.openxmlformats.org/spreadsheetml/2006/main" count="24" uniqueCount="23">
  <si>
    <t>Estado de Rendimiento Financiero</t>
  </si>
  <si>
    <t>Del ejercicio terminado al 31 de Diciembre de 2022 y 2021</t>
  </si>
  <si>
    <t xml:space="preserve">(Valores en RD$ pesos) </t>
  </si>
  <si>
    <t xml:space="preserve">Notas 2021 </t>
  </si>
  <si>
    <t>Diferencia</t>
  </si>
  <si>
    <t xml:space="preserve">Notas 2020 </t>
  </si>
  <si>
    <t xml:space="preserve">Impuestos 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</si>
  <si>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</si>
  <si>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</si>
  <si>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</si>
  <si>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</si>
  <si>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</si>
  <si>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</si>
  <si>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</si>
  <si>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</si>
  <si>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</si>
  <si>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</si>
  <si>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</si>
  <si>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</si>
  <si>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</si>
  <si>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 xml:space="preserve">Un detalle de los activos intangibles al 30 de junio de 2022 y 2021 es como sigue:
</t>
  </si>
  <si>
    <t xml:space="preserve">Ingresos     </t>
  </si>
  <si>
    <t xml:space="preserve">Gastos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</si>
</sst>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1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73269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123A6F-A9E7-4251-9EE5-A0356B78298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1223596</xdr:colOff>
      <xdr:row>25</xdr:row>
      <xdr:rowOff>139212</xdr:rowOff>
    </xdr:from>
    <xdr:to>
      <xdr:col>6</xdr:col>
      <xdr:colOff>483576</xdr:colOff>
      <xdr:row>33</xdr:row>
      <xdr:rowOff>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12BAF7-A93E-45F4-99C2-021641AFD0D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6096" y="4183674"/>
          <a:ext cx="3641480" cy="1150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GA\2022\12.%20Diciembre\0.%20Estados%20Financieros\Estados%20Financieros%20Diciembre%202022.xlsx" TargetMode="External"/><Relationship Id="rId1" Type="http://schemas.openxmlformats.org/officeDocument/2006/relationships/externalLinkPath" Target="/DGA/2022/12.%20Diciembre/0.%20Estados%20Financieros/Estados%20Financieros%20Diciembre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12"/>
      <sheetName val="Balanza202212"/>
      <sheetName val="Balanza202112"/>
      <sheetName val="Mov. AF"/>
      <sheetName val="Detalle adiciones"/>
      <sheetName val="Detalle Retiros "/>
      <sheetName val="Mejoras Cap."/>
      <sheetName val="Catálogo"/>
      <sheetName val="Anex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50">
          <cell r="O450">
            <v>2827959559.9099998</v>
          </cell>
          <cell r="Q450">
            <v>2774095265.2000003</v>
          </cell>
        </row>
        <row r="469">
          <cell r="O469">
            <v>798105659.2099998</v>
          </cell>
          <cell r="Q469">
            <v>757521411.88</v>
          </cell>
        </row>
        <row r="475">
          <cell r="O475">
            <v>3549811322.1599998</v>
          </cell>
          <cell r="Q475">
            <v>3905919984.4700003</v>
          </cell>
        </row>
        <row r="490">
          <cell r="O490">
            <v>246781067.19</v>
          </cell>
          <cell r="Q490">
            <v>185580683.70000002</v>
          </cell>
        </row>
        <row r="511">
          <cell r="O511">
            <v>4752170057.6500006</v>
          </cell>
          <cell r="Q511">
            <v>6090156281.8599997</v>
          </cell>
        </row>
        <row r="532">
          <cell r="O532">
            <v>223321574.19999999</v>
          </cell>
          <cell r="Q532">
            <v>185169787.40000001</v>
          </cell>
        </row>
        <row r="607">
          <cell r="O607">
            <v>228752760.13999996</v>
          </cell>
          <cell r="Q607">
            <v>207560564.14000005</v>
          </cell>
        </row>
        <row r="619">
          <cell r="O619">
            <v>139589875.35999998</v>
          </cell>
          <cell r="Q619">
            <v>140937114.97</v>
          </cell>
        </row>
        <row r="701">
          <cell r="O701">
            <v>1042723572.0000001</v>
          </cell>
          <cell r="Q701">
            <v>918100550.1899997</v>
          </cell>
        </row>
        <row r="707">
          <cell r="O707">
            <v>9536908.8800000008</v>
          </cell>
          <cell r="Q707">
            <v>11849397.15</v>
          </cell>
        </row>
      </sheetData>
      <sheetData sheetId="8"/>
      <sheetData sheetId="9">
        <row r="3">
          <cell r="J3">
            <v>0</v>
          </cell>
          <cell r="K3">
            <v>1.1000000000000001</v>
          </cell>
        </row>
        <row r="4">
          <cell r="J4">
            <v>50000</v>
          </cell>
          <cell r="K4">
            <v>1.1000000000000001</v>
          </cell>
        </row>
        <row r="5">
          <cell r="J5">
            <v>10000</v>
          </cell>
          <cell r="K5">
            <v>1.1000000000000001</v>
          </cell>
        </row>
        <row r="6">
          <cell r="J6">
            <v>5000</v>
          </cell>
          <cell r="K6">
            <v>1.1000000000000001</v>
          </cell>
        </row>
        <row r="7">
          <cell r="J7">
            <v>45000</v>
          </cell>
          <cell r="K7">
            <v>1.1000000000000001</v>
          </cell>
        </row>
        <row r="8">
          <cell r="J8">
            <v>50000</v>
          </cell>
          <cell r="K8">
            <v>1.1000000000000001</v>
          </cell>
        </row>
        <row r="9">
          <cell r="J9">
            <v>5000</v>
          </cell>
          <cell r="K9">
            <v>1.1000000000000001</v>
          </cell>
        </row>
        <row r="10">
          <cell r="J10">
            <v>30000</v>
          </cell>
          <cell r="K10">
            <v>1.1000000000000001</v>
          </cell>
        </row>
        <row r="11">
          <cell r="J11">
            <v>40000</v>
          </cell>
          <cell r="K11">
            <v>1.1000000000000001</v>
          </cell>
        </row>
        <row r="12">
          <cell r="J12">
            <v>50000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30000</v>
          </cell>
          <cell r="K14">
            <v>1.1000000000000001</v>
          </cell>
        </row>
        <row r="15">
          <cell r="J15">
            <v>10000</v>
          </cell>
          <cell r="K15">
            <v>1.1000000000000001</v>
          </cell>
        </row>
        <row r="16">
          <cell r="J16">
            <v>50000</v>
          </cell>
          <cell r="K16">
            <v>1.1000000000000001</v>
          </cell>
        </row>
        <row r="17">
          <cell r="J17">
            <v>15000</v>
          </cell>
          <cell r="K17">
            <v>1.1000000000000001</v>
          </cell>
        </row>
        <row r="18">
          <cell r="J18">
            <v>20000</v>
          </cell>
          <cell r="K18">
            <v>1.1000000000000001</v>
          </cell>
        </row>
        <row r="19">
          <cell r="J19">
            <v>10000</v>
          </cell>
          <cell r="K19">
            <v>1.1000000000000001</v>
          </cell>
        </row>
        <row r="20">
          <cell r="J20">
            <v>25000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10000</v>
          </cell>
          <cell r="K23">
            <v>1.1000000000000001</v>
          </cell>
        </row>
        <row r="24">
          <cell r="J24">
            <v>15000</v>
          </cell>
          <cell r="K24">
            <v>1.1000000000000001</v>
          </cell>
        </row>
        <row r="25">
          <cell r="J25">
            <v>20000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</v>
          </cell>
          <cell r="K27">
            <v>1.1000000000000001</v>
          </cell>
        </row>
        <row r="28">
          <cell r="J28">
            <v>50000</v>
          </cell>
          <cell r="K28">
            <v>1.1000000000000001</v>
          </cell>
        </row>
        <row r="29">
          <cell r="J29">
            <v>5000</v>
          </cell>
          <cell r="K29">
            <v>1.1000000000000001</v>
          </cell>
        </row>
        <row r="30">
          <cell r="J30">
            <v>10000</v>
          </cell>
          <cell r="K30">
            <v>1.1000000000000001</v>
          </cell>
        </row>
        <row r="31">
          <cell r="J31">
            <v>5000</v>
          </cell>
          <cell r="K31">
            <v>1.1000000000000001</v>
          </cell>
        </row>
        <row r="32">
          <cell r="J32">
            <v>50000</v>
          </cell>
          <cell r="K32">
            <v>1.1000000000000001</v>
          </cell>
        </row>
        <row r="33">
          <cell r="J33">
            <v>30000</v>
          </cell>
          <cell r="K33">
            <v>1.1000000000000001</v>
          </cell>
        </row>
        <row r="34">
          <cell r="J34">
            <v>10000</v>
          </cell>
          <cell r="K34">
            <v>1.1000000000000001</v>
          </cell>
        </row>
        <row r="35">
          <cell r="J35">
            <v>5000</v>
          </cell>
          <cell r="K35">
            <v>1.1000000000000001</v>
          </cell>
        </row>
        <row r="36">
          <cell r="J36">
            <v>60000</v>
          </cell>
          <cell r="K36">
            <v>1.1000000000000001</v>
          </cell>
        </row>
        <row r="37">
          <cell r="J37">
            <v>200000</v>
          </cell>
          <cell r="K37">
            <v>1.1000000000000001</v>
          </cell>
        </row>
        <row r="38">
          <cell r="J38">
            <v>6000000</v>
          </cell>
          <cell r="K38">
            <v>1.1000000000000001</v>
          </cell>
        </row>
        <row r="39">
          <cell r="J39">
            <v>0</v>
          </cell>
          <cell r="K39">
            <v>1.1000000000000001</v>
          </cell>
        </row>
        <row r="40">
          <cell r="J40">
            <v>60000</v>
          </cell>
          <cell r="K40">
            <v>1.1000000000000001</v>
          </cell>
        </row>
        <row r="41">
          <cell r="J41">
            <v>674585143.99000001</v>
          </cell>
          <cell r="K41">
            <v>1.1000000000000001</v>
          </cell>
        </row>
        <row r="42">
          <cell r="J42">
            <v>12495210.800000001</v>
          </cell>
          <cell r="K42">
            <v>1.1000000000000001</v>
          </cell>
        </row>
        <row r="43">
          <cell r="J43">
            <v>25478202.150000002</v>
          </cell>
          <cell r="K43">
            <v>1.1000000000000001</v>
          </cell>
        </row>
        <row r="44">
          <cell r="J44">
            <v>65448948.219999999</v>
          </cell>
          <cell r="K44">
            <v>1.1000000000000001</v>
          </cell>
        </row>
        <row r="45">
          <cell r="J45">
            <v>0</v>
          </cell>
          <cell r="K45">
            <v>1.1000000000000001</v>
          </cell>
        </row>
        <row r="46">
          <cell r="J46">
            <v>1397972.1300000001</v>
          </cell>
          <cell r="K46">
            <v>1.1000000000000001</v>
          </cell>
        </row>
        <row r="47">
          <cell r="J47">
            <v>773081293.72000003</v>
          </cell>
          <cell r="K47">
            <v>1.1000000000000001</v>
          </cell>
        </row>
        <row r="48">
          <cell r="J48">
            <v>1558851.95</v>
          </cell>
          <cell r="K48">
            <v>1.1000000000000001</v>
          </cell>
        </row>
        <row r="49">
          <cell r="J49">
            <v>108615021.94</v>
          </cell>
          <cell r="K49">
            <v>1.1000000000000001</v>
          </cell>
        </row>
        <row r="50">
          <cell r="J50">
            <v>1522636344.26</v>
          </cell>
          <cell r="K50">
            <v>1.1000000000000001</v>
          </cell>
        </row>
        <row r="51">
          <cell r="J51">
            <v>1015050.06</v>
          </cell>
          <cell r="K51">
            <v>1.1000000000000001</v>
          </cell>
        </row>
        <row r="52">
          <cell r="J52">
            <v>59443371.740000002</v>
          </cell>
          <cell r="K52">
            <v>1.1000000000000001</v>
          </cell>
        </row>
        <row r="53">
          <cell r="J53">
            <v>12598413.189999999</v>
          </cell>
          <cell r="K53">
            <v>1.1000000000000001</v>
          </cell>
        </row>
        <row r="54">
          <cell r="J54">
            <v>698164441.14999998</v>
          </cell>
          <cell r="K54">
            <v>1.1000000000000001</v>
          </cell>
        </row>
        <row r="55">
          <cell r="J55">
            <v>218403.57</v>
          </cell>
          <cell r="K55">
            <v>1.1000000000000001</v>
          </cell>
        </row>
        <row r="56">
          <cell r="J56">
            <v>0</v>
          </cell>
          <cell r="K56">
            <v>1.1000000000000001</v>
          </cell>
        </row>
        <row r="57">
          <cell r="J57">
            <v>32758665.830000002</v>
          </cell>
          <cell r="K57">
            <v>1.7</v>
          </cell>
        </row>
        <row r="58">
          <cell r="J58">
            <v>1741994.48</v>
          </cell>
          <cell r="K58">
            <v>1.7</v>
          </cell>
        </row>
        <row r="59">
          <cell r="J59">
            <v>109183.7</v>
          </cell>
          <cell r="K59">
            <v>1.7</v>
          </cell>
        </row>
        <row r="60">
          <cell r="J60">
            <v>150946.01</v>
          </cell>
          <cell r="K60">
            <v>1.5</v>
          </cell>
        </row>
        <row r="61">
          <cell r="J61">
            <v>0</v>
          </cell>
          <cell r="K61">
            <v>1.5</v>
          </cell>
        </row>
        <row r="62">
          <cell r="J62">
            <v>26727418.080000002</v>
          </cell>
          <cell r="K62">
            <v>1.2</v>
          </cell>
        </row>
        <row r="63">
          <cell r="J63">
            <v>23960598.010000002</v>
          </cell>
          <cell r="K63">
            <v>1.2</v>
          </cell>
        </row>
        <row r="64">
          <cell r="J64">
            <v>307000000</v>
          </cell>
          <cell r="K64">
            <v>1.5</v>
          </cell>
        </row>
        <row r="65">
          <cell r="J65">
            <v>-0.04</v>
          </cell>
          <cell r="K65">
            <v>1.7</v>
          </cell>
        </row>
        <row r="66">
          <cell r="J66">
            <v>956430.47</v>
          </cell>
          <cell r="K66">
            <v>1.2</v>
          </cell>
        </row>
        <row r="67">
          <cell r="J67">
            <v>0</v>
          </cell>
          <cell r="K67">
            <v>1.2</v>
          </cell>
        </row>
        <row r="68">
          <cell r="J68">
            <v>1813165.76</v>
          </cell>
          <cell r="K68">
            <v>1.2</v>
          </cell>
        </row>
        <row r="69">
          <cell r="J69">
            <v>0</v>
          </cell>
          <cell r="K69">
            <v>1.2</v>
          </cell>
        </row>
        <row r="70">
          <cell r="J70">
            <v>0</v>
          </cell>
          <cell r="K70">
            <v>1.2</v>
          </cell>
        </row>
        <row r="71">
          <cell r="J71">
            <v>0</v>
          </cell>
          <cell r="K71">
            <v>1.2</v>
          </cell>
        </row>
        <row r="72">
          <cell r="J72">
            <v>426660871.76999998</v>
          </cell>
          <cell r="K72">
            <v>1.9</v>
          </cell>
        </row>
        <row r="73">
          <cell r="J73">
            <v>0</v>
          </cell>
          <cell r="K73">
            <v>1.9</v>
          </cell>
        </row>
        <row r="74">
          <cell r="J74">
            <v>367967821.31</v>
          </cell>
          <cell r="K74">
            <v>1.9</v>
          </cell>
        </row>
        <row r="75">
          <cell r="J75">
            <v>625774874.70000005</v>
          </cell>
          <cell r="K75">
            <v>1.9</v>
          </cell>
        </row>
        <row r="76">
          <cell r="J76">
            <v>2126471.23</v>
          </cell>
          <cell r="K76">
            <v>1.9</v>
          </cell>
        </row>
        <row r="77">
          <cell r="J77">
            <v>18963475.440000001</v>
          </cell>
          <cell r="K77">
            <v>1.9</v>
          </cell>
        </row>
        <row r="78">
          <cell r="J78">
            <v>146826667.66999999</v>
          </cell>
          <cell r="K78">
            <v>1.9</v>
          </cell>
        </row>
        <row r="79">
          <cell r="J79">
            <v>118485578.34</v>
          </cell>
          <cell r="K79">
            <v>1.9</v>
          </cell>
        </row>
        <row r="80">
          <cell r="J80">
            <v>117086396.56</v>
          </cell>
          <cell r="K80">
            <v>1.9</v>
          </cell>
        </row>
        <row r="81">
          <cell r="J81">
            <v>1149669043.6099999</v>
          </cell>
          <cell r="K81">
            <v>1.9</v>
          </cell>
        </row>
        <row r="82">
          <cell r="J82">
            <v>1752116</v>
          </cell>
          <cell r="K82">
            <v>1.1100000000000001</v>
          </cell>
        </row>
        <row r="83">
          <cell r="J83">
            <v>104347933.85000001</v>
          </cell>
          <cell r="K83">
            <v>1.9</v>
          </cell>
        </row>
        <row r="84">
          <cell r="J84">
            <v>125005449.61</v>
          </cell>
          <cell r="K84">
            <v>1.9</v>
          </cell>
        </row>
        <row r="85">
          <cell r="J85">
            <v>1940.45</v>
          </cell>
          <cell r="K85">
            <v>1.9</v>
          </cell>
        </row>
        <row r="86">
          <cell r="J86">
            <v>338265.88</v>
          </cell>
          <cell r="K86">
            <v>1.9</v>
          </cell>
        </row>
        <row r="87">
          <cell r="J87">
            <v>798154.23999999999</v>
          </cell>
          <cell r="K87">
            <v>1.9</v>
          </cell>
        </row>
        <row r="88">
          <cell r="J88">
            <v>429897.24</v>
          </cell>
          <cell r="K88">
            <v>1.9</v>
          </cell>
        </row>
        <row r="89">
          <cell r="J89">
            <v>15268395.060000001</v>
          </cell>
          <cell r="K89">
            <v>1.9</v>
          </cell>
        </row>
        <row r="90">
          <cell r="J90">
            <v>34222.19</v>
          </cell>
          <cell r="K90">
            <v>1.9</v>
          </cell>
        </row>
        <row r="91">
          <cell r="J91">
            <v>1160651.8999999999</v>
          </cell>
          <cell r="K91">
            <v>1.9</v>
          </cell>
        </row>
        <row r="92">
          <cell r="J92">
            <v>38134.519999999997</v>
          </cell>
          <cell r="K92">
            <v>1.9</v>
          </cell>
        </row>
        <row r="93">
          <cell r="J93">
            <v>395161.35000000003</v>
          </cell>
          <cell r="K93">
            <v>1.9</v>
          </cell>
        </row>
        <row r="94">
          <cell r="J94">
            <v>40771092.719999999</v>
          </cell>
          <cell r="K94">
            <v>1.9</v>
          </cell>
        </row>
        <row r="95">
          <cell r="J95">
            <v>-0.02</v>
          </cell>
          <cell r="K95">
            <v>1.9</v>
          </cell>
        </row>
        <row r="96">
          <cell r="J96">
            <v>321459997.75</v>
          </cell>
          <cell r="K96">
            <v>1.9</v>
          </cell>
        </row>
        <row r="97">
          <cell r="J97">
            <v>34188322.909999996</v>
          </cell>
          <cell r="K97">
            <v>1.9</v>
          </cell>
        </row>
        <row r="98">
          <cell r="J98">
            <v>0.01</v>
          </cell>
          <cell r="K98">
            <v>1.9</v>
          </cell>
        </row>
        <row r="99">
          <cell r="J99">
            <v>-279609878.25999999</v>
          </cell>
          <cell r="K99">
            <v>1.9</v>
          </cell>
        </row>
        <row r="100">
          <cell r="J100">
            <v>0</v>
          </cell>
          <cell r="K100">
            <v>1.9</v>
          </cell>
        </row>
        <row r="101">
          <cell r="J101">
            <v>-226730126.21000001</v>
          </cell>
          <cell r="K101">
            <v>1.9</v>
          </cell>
        </row>
        <row r="102">
          <cell r="J102">
            <v>-559584153.52999997</v>
          </cell>
          <cell r="K102">
            <v>1.9</v>
          </cell>
        </row>
        <row r="103">
          <cell r="J103">
            <v>-1532992.75</v>
          </cell>
          <cell r="K103">
            <v>1.9</v>
          </cell>
        </row>
        <row r="104">
          <cell r="J104">
            <v>-11029958.07</v>
          </cell>
          <cell r="K104">
            <v>1.9</v>
          </cell>
        </row>
        <row r="105">
          <cell r="J105">
            <v>-71132901.989999995</v>
          </cell>
          <cell r="K105">
            <v>1.9</v>
          </cell>
        </row>
        <row r="106">
          <cell r="J106">
            <v>-257830361.37</v>
          </cell>
          <cell r="K106">
            <v>1.9</v>
          </cell>
        </row>
        <row r="107">
          <cell r="J107">
            <v>42448628.740000002</v>
          </cell>
          <cell r="K107">
            <v>1.1100000000000001</v>
          </cell>
        </row>
        <row r="108">
          <cell r="J108">
            <v>179393962.69</v>
          </cell>
          <cell r="K108">
            <v>1.1100000000000001</v>
          </cell>
        </row>
        <row r="109">
          <cell r="J109">
            <v>-8401692.5099999998</v>
          </cell>
          <cell r="K109">
            <v>2.4</v>
          </cell>
        </row>
        <row r="110">
          <cell r="J110">
            <v>-5112463.42</v>
          </cell>
          <cell r="K110">
            <v>2.1</v>
          </cell>
        </row>
        <row r="111">
          <cell r="J111">
            <v>-32290521.120000001</v>
          </cell>
          <cell r="K111">
            <v>2.6</v>
          </cell>
        </row>
        <row r="112">
          <cell r="J112">
            <v>-2210139.39</v>
          </cell>
          <cell r="K112">
            <v>2.6</v>
          </cell>
        </row>
        <row r="113">
          <cell r="J113">
            <v>-109183.7</v>
          </cell>
          <cell r="K113">
            <v>2.6</v>
          </cell>
        </row>
        <row r="114">
          <cell r="J114">
            <v>-110951008.59</v>
          </cell>
          <cell r="K114">
            <v>2.2000000000000002</v>
          </cell>
        </row>
        <row r="115">
          <cell r="J115">
            <v>0</v>
          </cell>
          <cell r="K115">
            <v>2.2000000000000002</v>
          </cell>
        </row>
        <row r="116">
          <cell r="J116">
            <v>0</v>
          </cell>
          <cell r="K116">
            <v>2.2000000000000002</v>
          </cell>
        </row>
        <row r="117">
          <cell r="J117">
            <v>0</v>
          </cell>
          <cell r="K117">
            <v>2.4</v>
          </cell>
        </row>
        <row r="118">
          <cell r="J118">
            <v>0</v>
          </cell>
          <cell r="K118">
            <v>2.4</v>
          </cell>
        </row>
        <row r="119">
          <cell r="J119">
            <v>0</v>
          </cell>
          <cell r="K119">
            <v>2.4</v>
          </cell>
        </row>
        <row r="120">
          <cell r="J120">
            <v>-622561.32999999996</v>
          </cell>
          <cell r="K120">
            <v>2.4</v>
          </cell>
        </row>
        <row r="121">
          <cell r="J121">
            <v>-7599092.3700000001</v>
          </cell>
          <cell r="K121">
            <v>2.2000000000000002</v>
          </cell>
        </row>
        <row r="122">
          <cell r="J122">
            <v>-824346.48</v>
          </cell>
          <cell r="K122">
            <v>2.2000000000000002</v>
          </cell>
        </row>
        <row r="123">
          <cell r="J123">
            <v>-365539.78</v>
          </cell>
          <cell r="K123">
            <v>2.2000000000000002</v>
          </cell>
        </row>
        <row r="124">
          <cell r="J124">
            <v>0</v>
          </cell>
          <cell r="K124">
            <v>2.2000000000000002</v>
          </cell>
        </row>
        <row r="125">
          <cell r="J125">
            <v>-25435364.990000002</v>
          </cell>
          <cell r="K125">
            <v>2.2000000000000002</v>
          </cell>
        </row>
        <row r="126">
          <cell r="J126">
            <v>0</v>
          </cell>
          <cell r="K126">
            <v>2.2000000000000002</v>
          </cell>
        </row>
        <row r="127">
          <cell r="J127">
            <v>251.08</v>
          </cell>
          <cell r="K127">
            <v>2.2000000000000002</v>
          </cell>
        </row>
        <row r="128">
          <cell r="J128">
            <v>0</v>
          </cell>
          <cell r="K128">
            <v>2.2000000000000002</v>
          </cell>
        </row>
        <row r="129">
          <cell r="J129">
            <v>0</v>
          </cell>
          <cell r="K129">
            <v>2.2999999999999998</v>
          </cell>
        </row>
        <row r="130">
          <cell r="J130">
            <v>0</v>
          </cell>
          <cell r="K130">
            <v>2.2999999999999998</v>
          </cell>
        </row>
        <row r="131">
          <cell r="J131">
            <v>-28199973.080000002</v>
          </cell>
          <cell r="K131">
            <v>2.2999999999999998</v>
          </cell>
        </row>
        <row r="132">
          <cell r="J132">
            <v>-218403.57</v>
          </cell>
          <cell r="K132">
            <v>2.6</v>
          </cell>
        </row>
        <row r="133">
          <cell r="J133">
            <v>-12382654.91</v>
          </cell>
          <cell r="K133">
            <v>2.6</v>
          </cell>
        </row>
        <row r="134">
          <cell r="J134">
            <v>-686170605.40999997</v>
          </cell>
          <cell r="K134">
            <v>2.6</v>
          </cell>
        </row>
        <row r="135">
          <cell r="J135">
            <v>-215758.27000000002</v>
          </cell>
          <cell r="K135">
            <v>2.6</v>
          </cell>
        </row>
        <row r="136">
          <cell r="J136">
            <v>-11993835.74</v>
          </cell>
          <cell r="K136">
            <v>2.6</v>
          </cell>
        </row>
        <row r="137">
          <cell r="J137">
            <v>-1005557.17</v>
          </cell>
          <cell r="K137">
            <v>2.6</v>
          </cell>
        </row>
        <row r="138">
          <cell r="J138">
            <v>-58887543.859999999</v>
          </cell>
          <cell r="K138">
            <v>2.6</v>
          </cell>
        </row>
        <row r="139">
          <cell r="J139">
            <v>-9492.89</v>
          </cell>
          <cell r="K139">
            <v>2.6</v>
          </cell>
        </row>
        <row r="140">
          <cell r="J140">
            <v>-555827.88</v>
          </cell>
          <cell r="K140">
            <v>2.6</v>
          </cell>
        </row>
        <row r="141">
          <cell r="J141">
            <v>-271382.53999999998</v>
          </cell>
          <cell r="K141">
            <v>2.6</v>
          </cell>
        </row>
        <row r="142">
          <cell r="J142">
            <v>-279381528.67000002</v>
          </cell>
          <cell r="K142">
            <v>2.5</v>
          </cell>
        </row>
        <row r="143">
          <cell r="J143">
            <v>-2587921627.2199998</v>
          </cell>
          <cell r="K143">
            <v>3.1</v>
          </cell>
        </row>
        <row r="144">
          <cell r="J144">
            <v>-2067269314.2</v>
          </cell>
          <cell r="K144">
            <v>3.2</v>
          </cell>
        </row>
        <row r="145">
          <cell r="J145">
            <v>0</v>
          </cell>
          <cell r="K145">
            <v>3.2</v>
          </cell>
        </row>
        <row r="146">
          <cell r="J146">
            <v>0</v>
          </cell>
          <cell r="K146">
            <v>3.2</v>
          </cell>
        </row>
        <row r="147">
          <cell r="J147">
            <v>0</v>
          </cell>
          <cell r="K147">
            <v>3.2</v>
          </cell>
        </row>
        <row r="148">
          <cell r="J148">
            <v>0</v>
          </cell>
          <cell r="K148">
            <v>3.2</v>
          </cell>
        </row>
        <row r="149">
          <cell r="J149">
            <v>0</v>
          </cell>
          <cell r="K149">
            <v>3.2</v>
          </cell>
        </row>
        <row r="150">
          <cell r="J150">
            <v>0</v>
          </cell>
          <cell r="K150" t="str">
            <v>*</v>
          </cell>
        </row>
        <row r="151">
          <cell r="J151">
            <v>0</v>
          </cell>
          <cell r="K151" t="str">
            <v>*</v>
          </cell>
        </row>
        <row r="152">
          <cell r="J152">
            <v>0</v>
          </cell>
          <cell r="K152" t="str">
            <v>*</v>
          </cell>
        </row>
        <row r="153">
          <cell r="J153">
            <v>0</v>
          </cell>
          <cell r="K153" t="str">
            <v>*</v>
          </cell>
        </row>
        <row r="154">
          <cell r="J154">
            <v>0</v>
          </cell>
          <cell r="K154" t="str">
            <v>*</v>
          </cell>
        </row>
        <row r="155">
          <cell r="J155">
            <v>0</v>
          </cell>
          <cell r="K155" t="str">
            <v>*</v>
          </cell>
        </row>
        <row r="156">
          <cell r="J156">
            <v>0</v>
          </cell>
          <cell r="K156">
            <v>4.2</v>
          </cell>
        </row>
        <row r="157">
          <cell r="J157">
            <v>0</v>
          </cell>
          <cell r="K157">
            <v>4.2</v>
          </cell>
        </row>
        <row r="158">
          <cell r="J158">
            <v>-14300</v>
          </cell>
          <cell r="K158">
            <v>4.4000000000000004</v>
          </cell>
        </row>
        <row r="159">
          <cell r="J159">
            <v>-782628.72</v>
          </cell>
          <cell r="K159">
            <v>4.4000000000000004</v>
          </cell>
        </row>
        <row r="160">
          <cell r="J160">
            <v>-50947678.719999999</v>
          </cell>
          <cell r="K160">
            <v>4.4000000000000004</v>
          </cell>
        </row>
        <row r="161">
          <cell r="J161">
            <v>-6379.91</v>
          </cell>
          <cell r="K161">
            <v>4.4000000000000004</v>
          </cell>
        </row>
        <row r="162">
          <cell r="J162">
            <v>-2827959559.9099998</v>
          </cell>
          <cell r="K162">
            <v>4.0999999999999996</v>
          </cell>
        </row>
        <row r="163">
          <cell r="J163">
            <v>0</v>
          </cell>
          <cell r="K163">
            <v>4.2</v>
          </cell>
        </row>
        <row r="164">
          <cell r="J164">
            <v>-315527792.61000001</v>
          </cell>
          <cell r="K164">
            <v>4.2</v>
          </cell>
        </row>
        <row r="165">
          <cell r="J165">
            <v>-56668300</v>
          </cell>
          <cell r="K165">
            <v>4.2</v>
          </cell>
        </row>
        <row r="166">
          <cell r="J166">
            <v>-18278407.199999999</v>
          </cell>
          <cell r="K166">
            <v>4.2</v>
          </cell>
        </row>
        <row r="167">
          <cell r="J167">
            <v>-205638348.34</v>
          </cell>
          <cell r="K167">
            <v>4.2</v>
          </cell>
        </row>
        <row r="168">
          <cell r="J168">
            <v>-132504339.68000001</v>
          </cell>
          <cell r="K168">
            <v>4.2</v>
          </cell>
        </row>
        <row r="169">
          <cell r="J169">
            <v>-21425610</v>
          </cell>
          <cell r="K169">
            <v>4.2</v>
          </cell>
        </row>
        <row r="170">
          <cell r="J170">
            <v>0</v>
          </cell>
          <cell r="K170">
            <v>4.4000000000000004</v>
          </cell>
        </row>
        <row r="171">
          <cell r="J171">
            <v>-33596450.270000003</v>
          </cell>
          <cell r="K171">
            <v>4.2</v>
          </cell>
        </row>
        <row r="172">
          <cell r="J172">
            <v>-80868843.900000006</v>
          </cell>
          <cell r="K172">
            <v>4.4000000000000004</v>
          </cell>
        </row>
        <row r="173">
          <cell r="J173">
            <v>0</v>
          </cell>
          <cell r="K173">
            <v>4.2</v>
          </cell>
        </row>
        <row r="174">
          <cell r="J174">
            <v>-6740694.3100000005</v>
          </cell>
          <cell r="K174">
            <v>4.2</v>
          </cell>
        </row>
        <row r="175">
          <cell r="J175">
            <v>-4260000</v>
          </cell>
          <cell r="K175">
            <v>4.2</v>
          </cell>
        </row>
        <row r="176">
          <cell r="J176">
            <v>-450000</v>
          </cell>
          <cell r="K176">
            <v>4.2</v>
          </cell>
        </row>
        <row r="177">
          <cell r="J177">
            <v>-810000</v>
          </cell>
          <cell r="K177">
            <v>4.2</v>
          </cell>
        </row>
        <row r="178">
          <cell r="J178">
            <v>0</v>
          </cell>
          <cell r="K178">
            <v>4.2</v>
          </cell>
        </row>
        <row r="179">
          <cell r="J179">
            <v>-2205716.7999999998</v>
          </cell>
          <cell r="K179">
            <v>4.2</v>
          </cell>
        </row>
        <row r="180">
          <cell r="J180">
            <v>-6561615.4400000004</v>
          </cell>
          <cell r="K180">
            <v>4.4000000000000004</v>
          </cell>
        </row>
        <row r="181">
          <cell r="J181">
            <v>-18071364.32</v>
          </cell>
          <cell r="K181">
            <v>4.4000000000000004</v>
          </cell>
        </row>
        <row r="182">
          <cell r="J182">
            <v>-34153848.07</v>
          </cell>
          <cell r="K182">
            <v>4.4000000000000004</v>
          </cell>
        </row>
        <row r="183">
          <cell r="J183">
            <v>-25196912.370000001</v>
          </cell>
          <cell r="K183">
            <v>4.4000000000000004</v>
          </cell>
        </row>
        <row r="184">
          <cell r="J184">
            <v>0</v>
          </cell>
          <cell r="K184">
            <v>4.4000000000000004</v>
          </cell>
        </row>
        <row r="185">
          <cell r="J185">
            <v>-30177494.740000002</v>
          </cell>
          <cell r="K185">
            <v>4.4000000000000004</v>
          </cell>
        </row>
        <row r="186">
          <cell r="J186">
            <v>-3549620506.1599998</v>
          </cell>
          <cell r="K186">
            <v>4.3</v>
          </cell>
        </row>
        <row r="187">
          <cell r="J187">
            <v>-190816</v>
          </cell>
          <cell r="K187">
            <v>4.3</v>
          </cell>
        </row>
        <row r="188">
          <cell r="J188">
            <v>0</v>
          </cell>
          <cell r="K188">
            <v>5.0999999999999996</v>
          </cell>
        </row>
        <row r="189">
          <cell r="J189">
            <v>2179141539.9000001</v>
          </cell>
          <cell r="K189">
            <v>5.0999999999999996</v>
          </cell>
        </row>
        <row r="190">
          <cell r="J190">
            <v>-123278.1</v>
          </cell>
          <cell r="K190">
            <v>5.0999999999999996</v>
          </cell>
        </row>
        <row r="191">
          <cell r="J191">
            <v>611489.98</v>
          </cell>
          <cell r="K191">
            <v>5.0999999999999996</v>
          </cell>
        </row>
        <row r="192">
          <cell r="J192">
            <v>119889283.89</v>
          </cell>
          <cell r="K192">
            <v>5.0999999999999996</v>
          </cell>
        </row>
        <row r="193">
          <cell r="J193">
            <v>217098</v>
          </cell>
          <cell r="K193">
            <v>5.0999999999999996</v>
          </cell>
        </row>
        <row r="194">
          <cell r="J194">
            <v>3897239.5700000003</v>
          </cell>
          <cell r="K194">
            <v>5.0999999999999996</v>
          </cell>
        </row>
        <row r="195">
          <cell r="J195">
            <v>220310.39999999999</v>
          </cell>
          <cell r="K195">
            <v>5.0999999999999996</v>
          </cell>
        </row>
        <row r="196">
          <cell r="J196">
            <v>10440430.15</v>
          </cell>
          <cell r="K196">
            <v>5.0999999999999996</v>
          </cell>
        </row>
        <row r="197">
          <cell r="J197">
            <v>283333.33</v>
          </cell>
          <cell r="K197">
            <v>5.0999999999999996</v>
          </cell>
        </row>
        <row r="198">
          <cell r="J198">
            <v>249492473.05000001</v>
          </cell>
          <cell r="K198">
            <v>5.0999999999999996</v>
          </cell>
        </row>
        <row r="199">
          <cell r="J199">
            <v>0</v>
          </cell>
          <cell r="K199">
            <v>5.0999999999999996</v>
          </cell>
        </row>
        <row r="200">
          <cell r="J200">
            <v>32174024.41</v>
          </cell>
          <cell r="K200">
            <v>5.0999999999999996</v>
          </cell>
        </row>
        <row r="201">
          <cell r="J201">
            <v>105454374.47</v>
          </cell>
          <cell r="K201">
            <v>5.0999999999999996</v>
          </cell>
        </row>
        <row r="202">
          <cell r="J202">
            <v>572645354.71000004</v>
          </cell>
          <cell r="K202">
            <v>5.0999999999999996</v>
          </cell>
        </row>
        <row r="203">
          <cell r="J203">
            <v>254922134.06999999</v>
          </cell>
          <cell r="K203">
            <v>5.0999999999999996</v>
          </cell>
        </row>
        <row r="204">
          <cell r="J204">
            <v>198652216.25999999</v>
          </cell>
          <cell r="K204">
            <v>5.0999999999999996</v>
          </cell>
        </row>
        <row r="205">
          <cell r="J205">
            <v>6545500</v>
          </cell>
          <cell r="K205">
            <v>5.0999999999999996</v>
          </cell>
        </row>
        <row r="206">
          <cell r="J206">
            <v>70047764.930000007</v>
          </cell>
          <cell r="K206">
            <v>5.0999999999999996</v>
          </cell>
        </row>
        <row r="207">
          <cell r="J207">
            <v>872466.41</v>
          </cell>
          <cell r="K207">
            <v>5.0999999999999996</v>
          </cell>
        </row>
        <row r="208">
          <cell r="J208">
            <v>90356.5</v>
          </cell>
          <cell r="K208">
            <v>5.0999999999999996</v>
          </cell>
        </row>
        <row r="209">
          <cell r="J209">
            <v>197741314.15000001</v>
          </cell>
          <cell r="K209">
            <v>5.0999999999999996</v>
          </cell>
        </row>
        <row r="210">
          <cell r="J210">
            <v>0</v>
          </cell>
          <cell r="K210">
            <v>5.0999999999999996</v>
          </cell>
        </row>
        <row r="211">
          <cell r="J211">
            <v>259193049.33000001</v>
          </cell>
          <cell r="K211">
            <v>5.0999999999999996</v>
          </cell>
        </row>
        <row r="212">
          <cell r="J212">
            <v>718705.13</v>
          </cell>
          <cell r="K212">
            <v>5.0999999999999996</v>
          </cell>
        </row>
        <row r="213">
          <cell r="J213">
            <v>81448708.420000002</v>
          </cell>
          <cell r="K213">
            <v>5.0999999999999996</v>
          </cell>
        </row>
        <row r="214">
          <cell r="J214">
            <v>180189060.06999999</v>
          </cell>
          <cell r="K214">
            <v>5.0999999999999996</v>
          </cell>
        </row>
        <row r="215">
          <cell r="J215">
            <v>5390442.7999999998</v>
          </cell>
          <cell r="K215">
            <v>5.0999999999999996</v>
          </cell>
        </row>
        <row r="216">
          <cell r="J216">
            <v>185328674.45000002</v>
          </cell>
          <cell r="K216">
            <v>5.0999999999999996</v>
          </cell>
        </row>
        <row r="217">
          <cell r="J217">
            <v>6064493</v>
          </cell>
          <cell r="K217">
            <v>5.0999999999999996</v>
          </cell>
        </row>
        <row r="218">
          <cell r="J218">
            <v>26697566.490000002</v>
          </cell>
          <cell r="K218">
            <v>5.0999999999999996</v>
          </cell>
        </row>
        <row r="219">
          <cell r="J219">
            <v>656348.35</v>
          </cell>
          <cell r="K219">
            <v>5.0999999999999996</v>
          </cell>
        </row>
        <row r="220">
          <cell r="J220">
            <v>1539154.2</v>
          </cell>
          <cell r="K220">
            <v>5.0999999999999996</v>
          </cell>
        </row>
        <row r="221">
          <cell r="J221">
            <v>0</v>
          </cell>
          <cell r="K221">
            <v>5.0999999999999996</v>
          </cell>
        </row>
        <row r="222">
          <cell r="J222">
            <v>1564471.05</v>
          </cell>
          <cell r="K222">
            <v>5.0999999999999996</v>
          </cell>
        </row>
        <row r="223">
          <cell r="J223">
            <v>0</v>
          </cell>
          <cell r="K223">
            <v>5.0999999999999996</v>
          </cell>
        </row>
        <row r="224">
          <cell r="J224">
            <v>163958.28</v>
          </cell>
          <cell r="K224">
            <v>5.0999999999999996</v>
          </cell>
        </row>
        <row r="225">
          <cell r="J225">
            <v>0</v>
          </cell>
          <cell r="K225">
            <v>5.0999999999999996</v>
          </cell>
        </row>
        <row r="226">
          <cell r="J226">
            <v>18194.46</v>
          </cell>
          <cell r="K226">
            <v>5.5</v>
          </cell>
        </row>
        <row r="227">
          <cell r="J227">
            <v>0</v>
          </cell>
          <cell r="K227">
            <v>5.5</v>
          </cell>
        </row>
        <row r="228">
          <cell r="J228">
            <v>32592511.640000001</v>
          </cell>
          <cell r="K228">
            <v>5.5</v>
          </cell>
        </row>
        <row r="229">
          <cell r="J229">
            <v>20364.78</v>
          </cell>
          <cell r="K229">
            <v>5.5</v>
          </cell>
        </row>
        <row r="230">
          <cell r="J230">
            <v>104998724.98</v>
          </cell>
          <cell r="K230">
            <v>5.5</v>
          </cell>
        </row>
        <row r="231">
          <cell r="J231">
            <v>0</v>
          </cell>
          <cell r="K231">
            <v>5.5</v>
          </cell>
        </row>
        <row r="232">
          <cell r="J232">
            <v>576319.19999999995</v>
          </cell>
          <cell r="K232">
            <v>5.5</v>
          </cell>
        </row>
        <row r="233">
          <cell r="J233">
            <v>94102435.460000008</v>
          </cell>
          <cell r="K233">
            <v>5.5</v>
          </cell>
        </row>
        <row r="234">
          <cell r="J234">
            <v>3369595.84</v>
          </cell>
          <cell r="K234">
            <v>5.5</v>
          </cell>
        </row>
        <row r="235">
          <cell r="J235">
            <v>668718</v>
          </cell>
          <cell r="K235">
            <v>5.5</v>
          </cell>
        </row>
        <row r="236">
          <cell r="J236">
            <v>0</v>
          </cell>
          <cell r="K236">
            <v>5.5</v>
          </cell>
        </row>
        <row r="237">
          <cell r="J237">
            <v>129930</v>
          </cell>
          <cell r="K237">
            <v>5.5</v>
          </cell>
        </row>
        <row r="238">
          <cell r="J238">
            <v>49902942.619999997</v>
          </cell>
          <cell r="K238">
            <v>5.5</v>
          </cell>
        </row>
        <row r="239">
          <cell r="J239">
            <v>0</v>
          </cell>
          <cell r="K239">
            <v>5.5</v>
          </cell>
        </row>
        <row r="240">
          <cell r="J240">
            <v>6519405.9400000004</v>
          </cell>
          <cell r="K240">
            <v>5.5</v>
          </cell>
        </row>
        <row r="241">
          <cell r="J241">
            <v>56392.200000000004</v>
          </cell>
          <cell r="K241">
            <v>5.5</v>
          </cell>
        </row>
        <row r="242">
          <cell r="J242">
            <v>972950</v>
          </cell>
          <cell r="K242">
            <v>5.5</v>
          </cell>
        </row>
        <row r="243">
          <cell r="J243">
            <v>172101313.83000001</v>
          </cell>
          <cell r="K243">
            <v>5.5</v>
          </cell>
        </row>
        <row r="244">
          <cell r="J244">
            <v>0</v>
          </cell>
          <cell r="K244">
            <v>5.5</v>
          </cell>
        </row>
        <row r="245">
          <cell r="J245">
            <v>0</v>
          </cell>
          <cell r="K245">
            <v>5.5</v>
          </cell>
        </row>
        <row r="246">
          <cell r="J246">
            <v>5448624.7400000002</v>
          </cell>
          <cell r="K246">
            <v>5.5</v>
          </cell>
        </row>
        <row r="247">
          <cell r="J247">
            <v>0</v>
          </cell>
          <cell r="K247">
            <v>5.5</v>
          </cell>
        </row>
        <row r="248">
          <cell r="J248">
            <v>0</v>
          </cell>
          <cell r="K248">
            <v>5.5</v>
          </cell>
        </row>
        <row r="249">
          <cell r="J249">
            <v>27104718.550000001</v>
          </cell>
          <cell r="K249">
            <v>5.5</v>
          </cell>
        </row>
        <row r="250">
          <cell r="J250">
            <v>2402075.02</v>
          </cell>
          <cell r="K250">
            <v>5.5</v>
          </cell>
        </row>
        <row r="251">
          <cell r="J251">
            <v>0</v>
          </cell>
          <cell r="K251">
            <v>5.5</v>
          </cell>
        </row>
        <row r="252">
          <cell r="J252">
            <v>2685040.2600000002</v>
          </cell>
          <cell r="K252">
            <v>5.5</v>
          </cell>
        </row>
        <row r="253">
          <cell r="J253">
            <v>2447172.27</v>
          </cell>
          <cell r="K253">
            <v>5.5</v>
          </cell>
        </row>
        <row r="254">
          <cell r="J254">
            <v>0</v>
          </cell>
          <cell r="K254">
            <v>5.5</v>
          </cell>
        </row>
        <row r="255">
          <cell r="J255">
            <v>17381807.109999999</v>
          </cell>
          <cell r="K255">
            <v>5.5</v>
          </cell>
        </row>
        <row r="256">
          <cell r="J256">
            <v>0</v>
          </cell>
          <cell r="K256">
            <v>5.5</v>
          </cell>
        </row>
        <row r="257">
          <cell r="J257">
            <v>5472811.7599999998</v>
          </cell>
          <cell r="K257">
            <v>5.5</v>
          </cell>
        </row>
        <row r="258">
          <cell r="J258">
            <v>7906</v>
          </cell>
          <cell r="K258">
            <v>5.5</v>
          </cell>
        </row>
        <row r="259">
          <cell r="J259">
            <v>12194214.99</v>
          </cell>
          <cell r="K259">
            <v>5.5</v>
          </cell>
        </row>
        <row r="260">
          <cell r="J260">
            <v>4073455.33</v>
          </cell>
          <cell r="K260">
            <v>5.5</v>
          </cell>
        </row>
        <row r="261">
          <cell r="J261">
            <v>10314516.91</v>
          </cell>
          <cell r="K261">
            <v>5.5</v>
          </cell>
        </row>
        <row r="262">
          <cell r="J262">
            <v>0</v>
          </cell>
          <cell r="K262">
            <v>5.5</v>
          </cell>
        </row>
        <row r="263">
          <cell r="J263">
            <v>2000</v>
          </cell>
          <cell r="K263">
            <v>5.5</v>
          </cell>
        </row>
        <row r="264">
          <cell r="J264">
            <v>167783.62</v>
          </cell>
          <cell r="K264">
            <v>5.5</v>
          </cell>
        </row>
        <row r="265">
          <cell r="J265">
            <v>0</v>
          </cell>
          <cell r="K265">
            <v>5.5</v>
          </cell>
        </row>
        <row r="266">
          <cell r="J266">
            <v>43815298.329999998</v>
          </cell>
          <cell r="K266">
            <v>5.5</v>
          </cell>
        </row>
        <row r="267">
          <cell r="J267">
            <v>108020929.93000001</v>
          </cell>
          <cell r="K267">
            <v>5.5</v>
          </cell>
        </row>
        <row r="268">
          <cell r="J268">
            <v>0</v>
          </cell>
          <cell r="K268">
            <v>5.5</v>
          </cell>
        </row>
        <row r="269">
          <cell r="J269">
            <v>8087828.2999999998</v>
          </cell>
          <cell r="K269">
            <v>5.5</v>
          </cell>
        </row>
        <row r="270">
          <cell r="J270">
            <v>160</v>
          </cell>
          <cell r="K270">
            <v>5.5</v>
          </cell>
        </row>
        <row r="271">
          <cell r="J271">
            <v>1967298.03</v>
          </cell>
          <cell r="K271">
            <v>5.5</v>
          </cell>
        </row>
        <row r="272">
          <cell r="J272">
            <v>110000</v>
          </cell>
          <cell r="K272">
            <v>5.5</v>
          </cell>
        </row>
        <row r="273">
          <cell r="J273">
            <v>71075.600000000006</v>
          </cell>
          <cell r="K273">
            <v>5.5</v>
          </cell>
        </row>
        <row r="274">
          <cell r="J274">
            <v>144122.20000000001</v>
          </cell>
          <cell r="K274">
            <v>5.5</v>
          </cell>
        </row>
        <row r="275">
          <cell r="J275">
            <v>11849216.24</v>
          </cell>
          <cell r="K275">
            <v>5.5</v>
          </cell>
        </row>
        <row r="276">
          <cell r="J276">
            <v>0</v>
          </cell>
          <cell r="K276">
            <v>5.5</v>
          </cell>
        </row>
        <row r="277">
          <cell r="J277">
            <v>1486277.35</v>
          </cell>
          <cell r="K277">
            <v>5.5</v>
          </cell>
        </row>
        <row r="278">
          <cell r="J278">
            <v>1781738.47</v>
          </cell>
          <cell r="K278">
            <v>5.5</v>
          </cell>
        </row>
        <row r="279">
          <cell r="J279">
            <v>32252099.220000003</v>
          </cell>
          <cell r="K279">
            <v>5.5</v>
          </cell>
        </row>
        <row r="280">
          <cell r="J280">
            <v>1594367.23</v>
          </cell>
          <cell r="K280">
            <v>5.5</v>
          </cell>
        </row>
        <row r="281">
          <cell r="J281">
            <v>32150</v>
          </cell>
          <cell r="K281">
            <v>5.5</v>
          </cell>
        </row>
        <row r="282">
          <cell r="J282">
            <v>1107457.6100000001</v>
          </cell>
          <cell r="K282">
            <v>5.5</v>
          </cell>
        </row>
        <row r="283">
          <cell r="J283">
            <v>4139277.0500000003</v>
          </cell>
          <cell r="K283">
            <v>5.5</v>
          </cell>
        </row>
        <row r="284">
          <cell r="J284">
            <v>356900</v>
          </cell>
          <cell r="K284">
            <v>5.5</v>
          </cell>
        </row>
        <row r="285">
          <cell r="J285">
            <v>0</v>
          </cell>
          <cell r="K285">
            <v>5.5</v>
          </cell>
        </row>
        <row r="286">
          <cell r="J286">
            <v>1870165.8</v>
          </cell>
          <cell r="K286">
            <v>5.5</v>
          </cell>
        </row>
        <row r="287">
          <cell r="J287">
            <v>45205.55</v>
          </cell>
          <cell r="K287">
            <v>5.5</v>
          </cell>
        </row>
        <row r="288">
          <cell r="J288">
            <v>12046850.970000001</v>
          </cell>
          <cell r="K288">
            <v>5.5</v>
          </cell>
        </row>
        <row r="289">
          <cell r="J289">
            <v>0</v>
          </cell>
          <cell r="K289">
            <v>5.5</v>
          </cell>
        </row>
        <row r="290">
          <cell r="J290">
            <v>0</v>
          </cell>
          <cell r="K290">
            <v>5.5</v>
          </cell>
        </row>
        <row r="291">
          <cell r="J291">
            <v>0</v>
          </cell>
          <cell r="K291">
            <v>5.5</v>
          </cell>
        </row>
        <row r="292">
          <cell r="J292">
            <v>93204389.900000006</v>
          </cell>
          <cell r="K292">
            <v>5.5</v>
          </cell>
        </row>
        <row r="293">
          <cell r="J293">
            <v>2481540</v>
          </cell>
          <cell r="K293">
            <v>5.5</v>
          </cell>
        </row>
        <row r="294">
          <cell r="J294">
            <v>8411249.6699999999</v>
          </cell>
          <cell r="K294">
            <v>5.5</v>
          </cell>
        </row>
        <row r="295">
          <cell r="J295">
            <v>32849118.379999999</v>
          </cell>
          <cell r="K295">
            <v>5.5</v>
          </cell>
        </row>
        <row r="296">
          <cell r="J296">
            <v>0</v>
          </cell>
          <cell r="K296">
            <v>5.5</v>
          </cell>
        </row>
        <row r="297">
          <cell r="J297">
            <v>20314205.859999999</v>
          </cell>
          <cell r="K297">
            <v>5.5</v>
          </cell>
        </row>
        <row r="298">
          <cell r="J298">
            <v>167703.17000000001</v>
          </cell>
          <cell r="K298">
            <v>5.5</v>
          </cell>
        </row>
        <row r="299">
          <cell r="J299">
            <v>16796838.940000001</v>
          </cell>
          <cell r="K299">
            <v>5.5</v>
          </cell>
        </row>
        <row r="300">
          <cell r="J300">
            <v>4383.5</v>
          </cell>
          <cell r="K300">
            <v>5.5</v>
          </cell>
        </row>
        <row r="301">
          <cell r="J301">
            <v>2541.5700000000002</v>
          </cell>
          <cell r="K301">
            <v>5.5</v>
          </cell>
        </row>
        <row r="302">
          <cell r="J302">
            <v>853907.98</v>
          </cell>
          <cell r="K302">
            <v>5.5</v>
          </cell>
        </row>
        <row r="303">
          <cell r="J303">
            <v>62504653.990000002</v>
          </cell>
          <cell r="K303">
            <v>5.5</v>
          </cell>
        </row>
        <row r="304">
          <cell r="J304">
            <v>13072621.32</v>
          </cell>
          <cell r="K304">
            <v>5.5</v>
          </cell>
        </row>
        <row r="305">
          <cell r="J305">
            <v>2691739.09</v>
          </cell>
          <cell r="K305">
            <v>5.5</v>
          </cell>
        </row>
        <row r="306">
          <cell r="J306">
            <v>63861.43</v>
          </cell>
          <cell r="K306">
            <v>5.5</v>
          </cell>
        </row>
        <row r="307">
          <cell r="J307">
            <v>402187.5</v>
          </cell>
          <cell r="K307">
            <v>5.5</v>
          </cell>
        </row>
        <row r="308">
          <cell r="J308">
            <v>1600</v>
          </cell>
          <cell r="K308">
            <v>5.3</v>
          </cell>
        </row>
        <row r="309">
          <cell r="J309">
            <v>13200561.83</v>
          </cell>
          <cell r="K309">
            <v>5.3</v>
          </cell>
        </row>
        <row r="310">
          <cell r="J310">
            <v>212700.9</v>
          </cell>
          <cell r="K310">
            <v>5.3</v>
          </cell>
        </row>
        <row r="311">
          <cell r="J311">
            <v>319134.96000000002</v>
          </cell>
          <cell r="K311">
            <v>5.3</v>
          </cell>
        </row>
        <row r="312">
          <cell r="J312">
            <v>75921.94</v>
          </cell>
          <cell r="K312">
            <v>5.3</v>
          </cell>
        </row>
        <row r="313">
          <cell r="J313">
            <v>144526.66</v>
          </cell>
          <cell r="K313">
            <v>5.3</v>
          </cell>
        </row>
        <row r="314">
          <cell r="J314">
            <v>312000</v>
          </cell>
          <cell r="K314">
            <v>5.3</v>
          </cell>
        </row>
        <row r="315">
          <cell r="J315">
            <v>2170069.4700000002</v>
          </cell>
          <cell r="K315">
            <v>5.3</v>
          </cell>
        </row>
        <row r="316">
          <cell r="J316">
            <v>1473082.26</v>
          </cell>
          <cell r="K316">
            <v>5.3</v>
          </cell>
        </row>
        <row r="317">
          <cell r="J317">
            <v>449682.92</v>
          </cell>
          <cell r="K317">
            <v>5.3</v>
          </cell>
        </row>
        <row r="318">
          <cell r="J318">
            <v>4361491.87</v>
          </cell>
          <cell r="K318">
            <v>5.3</v>
          </cell>
        </row>
        <row r="319">
          <cell r="J319">
            <v>10150910.34</v>
          </cell>
          <cell r="K319">
            <v>5.3</v>
          </cell>
        </row>
        <row r="320">
          <cell r="J320">
            <v>0</v>
          </cell>
          <cell r="K320">
            <v>5.3</v>
          </cell>
        </row>
        <row r="321">
          <cell r="J321">
            <v>478148.3</v>
          </cell>
          <cell r="K321">
            <v>5.3</v>
          </cell>
        </row>
        <row r="322">
          <cell r="J322">
            <v>26325</v>
          </cell>
          <cell r="K322">
            <v>5.3</v>
          </cell>
        </row>
        <row r="323">
          <cell r="J323">
            <v>22272.5</v>
          </cell>
          <cell r="K323">
            <v>5.3</v>
          </cell>
        </row>
        <row r="324">
          <cell r="J324">
            <v>6177</v>
          </cell>
          <cell r="K324">
            <v>5.3</v>
          </cell>
        </row>
        <row r="325">
          <cell r="J325">
            <v>368248</v>
          </cell>
          <cell r="K325">
            <v>5.3</v>
          </cell>
        </row>
        <row r="326">
          <cell r="J326">
            <v>0</v>
          </cell>
          <cell r="K326">
            <v>5.3</v>
          </cell>
        </row>
        <row r="327">
          <cell r="J327">
            <v>475424.10000000003</v>
          </cell>
          <cell r="K327">
            <v>5.3</v>
          </cell>
        </row>
        <row r="328">
          <cell r="J328">
            <v>0</v>
          </cell>
          <cell r="K328">
            <v>5.3</v>
          </cell>
        </row>
        <row r="329">
          <cell r="J329">
            <v>71349253.5</v>
          </cell>
          <cell r="K329">
            <v>5.3</v>
          </cell>
        </row>
        <row r="330">
          <cell r="J330">
            <v>10510745.289999999</v>
          </cell>
          <cell r="K330">
            <v>5.3</v>
          </cell>
        </row>
        <row r="331">
          <cell r="J331">
            <v>241165.9</v>
          </cell>
          <cell r="K331">
            <v>5.3</v>
          </cell>
        </row>
        <row r="332">
          <cell r="J332">
            <v>454589.35000000003</v>
          </cell>
          <cell r="K332">
            <v>5.3</v>
          </cell>
        </row>
        <row r="333">
          <cell r="J333">
            <v>6612</v>
          </cell>
          <cell r="K333">
            <v>5.3</v>
          </cell>
        </row>
        <row r="334">
          <cell r="J334">
            <v>83340.639999999999</v>
          </cell>
          <cell r="K334">
            <v>5.3</v>
          </cell>
        </row>
        <row r="335">
          <cell r="J335">
            <v>366790.42</v>
          </cell>
          <cell r="K335">
            <v>5.3</v>
          </cell>
        </row>
        <row r="336">
          <cell r="J336">
            <v>286185.44</v>
          </cell>
          <cell r="K336">
            <v>5.3</v>
          </cell>
        </row>
        <row r="337">
          <cell r="J337">
            <v>2392286.31</v>
          </cell>
          <cell r="K337">
            <v>5.5</v>
          </cell>
        </row>
        <row r="338">
          <cell r="J338">
            <v>4787675.47</v>
          </cell>
          <cell r="K338">
            <v>5.3</v>
          </cell>
        </row>
        <row r="339">
          <cell r="J339">
            <v>479394.8</v>
          </cell>
          <cell r="K339">
            <v>5.3</v>
          </cell>
        </row>
        <row r="340">
          <cell r="J340">
            <v>1136709.6399999999</v>
          </cell>
          <cell r="K340">
            <v>5.3</v>
          </cell>
        </row>
        <row r="341">
          <cell r="J341">
            <v>3186</v>
          </cell>
          <cell r="K341">
            <v>5.3</v>
          </cell>
        </row>
        <row r="342">
          <cell r="J342">
            <v>123074</v>
          </cell>
          <cell r="K342">
            <v>5.3</v>
          </cell>
        </row>
        <row r="343">
          <cell r="J343">
            <v>0</v>
          </cell>
          <cell r="K343">
            <v>5.3</v>
          </cell>
        </row>
        <row r="344">
          <cell r="J344">
            <v>2994352.0300000003</v>
          </cell>
          <cell r="K344">
            <v>5.3</v>
          </cell>
        </row>
        <row r="345">
          <cell r="J345">
            <v>394544.63</v>
          </cell>
          <cell r="K345">
            <v>5.3</v>
          </cell>
        </row>
        <row r="346">
          <cell r="J346">
            <v>0</v>
          </cell>
          <cell r="K346">
            <v>5.3</v>
          </cell>
        </row>
        <row r="347">
          <cell r="J347">
            <v>4331469.18</v>
          </cell>
          <cell r="K347">
            <v>5.3</v>
          </cell>
        </row>
        <row r="348">
          <cell r="J348">
            <v>10620</v>
          </cell>
          <cell r="K348">
            <v>5.3</v>
          </cell>
        </row>
        <row r="349">
          <cell r="J349">
            <v>1246</v>
          </cell>
          <cell r="K349">
            <v>5.3</v>
          </cell>
        </row>
        <row r="350">
          <cell r="J350">
            <v>11330.19</v>
          </cell>
          <cell r="K350">
            <v>5.3</v>
          </cell>
        </row>
        <row r="351">
          <cell r="J351">
            <v>74275.570000000007</v>
          </cell>
          <cell r="K351">
            <v>5.3</v>
          </cell>
        </row>
        <row r="352">
          <cell r="J352">
            <v>34060.83</v>
          </cell>
          <cell r="K352">
            <v>5.3</v>
          </cell>
        </row>
        <row r="353">
          <cell r="J353">
            <v>655063.1</v>
          </cell>
          <cell r="K353">
            <v>5.3</v>
          </cell>
        </row>
        <row r="354">
          <cell r="J354">
            <v>174973.71</v>
          </cell>
          <cell r="K354">
            <v>5.3</v>
          </cell>
        </row>
        <row r="355">
          <cell r="J355">
            <v>810</v>
          </cell>
          <cell r="K355">
            <v>5.3</v>
          </cell>
        </row>
        <row r="356">
          <cell r="J356">
            <v>32450</v>
          </cell>
          <cell r="K356">
            <v>5.3</v>
          </cell>
        </row>
        <row r="357">
          <cell r="J357">
            <v>19135.439999999999</v>
          </cell>
          <cell r="K357">
            <v>5.3</v>
          </cell>
        </row>
        <row r="358">
          <cell r="J358">
            <v>1760533.32</v>
          </cell>
          <cell r="K358">
            <v>5.3</v>
          </cell>
        </row>
        <row r="359">
          <cell r="J359">
            <v>1166588.53</v>
          </cell>
          <cell r="K359">
            <v>5.3</v>
          </cell>
        </row>
        <row r="360">
          <cell r="J360">
            <v>124464.43000000001</v>
          </cell>
          <cell r="K360">
            <v>5.3</v>
          </cell>
        </row>
        <row r="361">
          <cell r="J361">
            <v>157870.78</v>
          </cell>
          <cell r="K361">
            <v>5.3</v>
          </cell>
        </row>
        <row r="362">
          <cell r="J362">
            <v>27472.15</v>
          </cell>
          <cell r="K362">
            <v>5.3</v>
          </cell>
        </row>
        <row r="363">
          <cell r="J363">
            <v>88454.6</v>
          </cell>
          <cell r="K363">
            <v>5.3</v>
          </cell>
        </row>
        <row r="364">
          <cell r="J364">
            <v>4450.1000000000004</v>
          </cell>
          <cell r="K364">
            <v>5.3</v>
          </cell>
        </row>
        <row r="365">
          <cell r="J365">
            <v>0</v>
          </cell>
          <cell r="K365">
            <v>5.3</v>
          </cell>
        </row>
        <row r="366">
          <cell r="J366">
            <v>1326258.01</v>
          </cell>
          <cell r="K366">
            <v>5.3</v>
          </cell>
        </row>
        <row r="367">
          <cell r="J367">
            <v>0</v>
          </cell>
          <cell r="K367">
            <v>5.3</v>
          </cell>
        </row>
        <row r="368">
          <cell r="J368">
            <v>36000</v>
          </cell>
          <cell r="K368">
            <v>5.3</v>
          </cell>
        </row>
        <row r="369">
          <cell r="J369">
            <v>7579440.0200000005</v>
          </cell>
          <cell r="K369">
            <v>5.3</v>
          </cell>
        </row>
        <row r="370">
          <cell r="J370">
            <v>145000</v>
          </cell>
          <cell r="K370">
            <v>5.3</v>
          </cell>
        </row>
        <row r="371">
          <cell r="J371">
            <v>962842.99</v>
          </cell>
          <cell r="K371">
            <v>5.3</v>
          </cell>
        </row>
        <row r="372">
          <cell r="J372">
            <v>64349.16</v>
          </cell>
          <cell r="K372">
            <v>5.3</v>
          </cell>
        </row>
        <row r="373">
          <cell r="J373">
            <v>1602153.51</v>
          </cell>
          <cell r="K373">
            <v>5.3</v>
          </cell>
        </row>
        <row r="374">
          <cell r="J374">
            <v>7988445.2300000004</v>
          </cell>
          <cell r="K374">
            <v>5.3</v>
          </cell>
        </row>
        <row r="375">
          <cell r="J375">
            <v>4230586.54</v>
          </cell>
          <cell r="K375">
            <v>5.3</v>
          </cell>
        </row>
        <row r="376">
          <cell r="J376">
            <v>2319045.56</v>
          </cell>
          <cell r="K376">
            <v>5.3</v>
          </cell>
        </row>
        <row r="377">
          <cell r="J377">
            <v>136290</v>
          </cell>
          <cell r="K377">
            <v>5.3</v>
          </cell>
        </row>
        <row r="378">
          <cell r="J378">
            <v>0</v>
          </cell>
          <cell r="K378">
            <v>5.3</v>
          </cell>
        </row>
        <row r="379">
          <cell r="J379">
            <v>54640837.859999999</v>
          </cell>
          <cell r="K379">
            <v>5.3</v>
          </cell>
        </row>
        <row r="380">
          <cell r="J380">
            <v>1605150</v>
          </cell>
          <cell r="K380">
            <v>5.3</v>
          </cell>
        </row>
        <row r="381">
          <cell r="J381">
            <v>9975196.1699999999</v>
          </cell>
          <cell r="K381">
            <v>5.3</v>
          </cell>
        </row>
        <row r="382">
          <cell r="J382">
            <v>32181688.940000001</v>
          </cell>
          <cell r="K382">
            <v>5.4</v>
          </cell>
        </row>
        <row r="383">
          <cell r="J383">
            <v>0</v>
          </cell>
          <cell r="K383">
            <v>5.4</v>
          </cell>
        </row>
        <row r="384">
          <cell r="J384">
            <v>15493064.030000001</v>
          </cell>
          <cell r="K384">
            <v>5.4</v>
          </cell>
        </row>
        <row r="385">
          <cell r="J385">
            <v>51802441.670000002</v>
          </cell>
          <cell r="K385">
            <v>5.4</v>
          </cell>
        </row>
        <row r="386">
          <cell r="J386">
            <v>25749050.760000002</v>
          </cell>
          <cell r="K386">
            <v>5.4</v>
          </cell>
        </row>
        <row r="387">
          <cell r="J387">
            <v>216005.88</v>
          </cell>
          <cell r="K387">
            <v>5.4</v>
          </cell>
        </row>
        <row r="388">
          <cell r="J388">
            <v>2325142.3199999998</v>
          </cell>
          <cell r="K388">
            <v>5.4</v>
          </cell>
        </row>
        <row r="389">
          <cell r="J389">
            <v>11822481.76</v>
          </cell>
          <cell r="K389">
            <v>5.4</v>
          </cell>
        </row>
        <row r="390">
          <cell r="J390">
            <v>144281730.53999999</v>
          </cell>
          <cell r="K390">
            <v>5.4</v>
          </cell>
        </row>
        <row r="391">
          <cell r="J391">
            <v>12657208.85</v>
          </cell>
          <cell r="K391">
            <v>5.4</v>
          </cell>
        </row>
        <row r="392">
          <cell r="J392">
            <v>5095861.1500000004</v>
          </cell>
          <cell r="K392">
            <v>5.4</v>
          </cell>
        </row>
        <row r="393">
          <cell r="J393">
            <v>8805090.2400000002</v>
          </cell>
          <cell r="K393">
            <v>5.6</v>
          </cell>
        </row>
        <row r="394">
          <cell r="J394">
            <v>12121.78</v>
          </cell>
          <cell r="K394">
            <v>5.6</v>
          </cell>
        </row>
        <row r="395">
          <cell r="J395">
            <v>719696.86</v>
          </cell>
          <cell r="K395">
            <v>5.6</v>
          </cell>
        </row>
        <row r="396">
          <cell r="J396">
            <v>11770322.92</v>
          </cell>
          <cell r="K396">
            <v>5.2</v>
          </cell>
        </row>
        <row r="397">
          <cell r="J397">
            <v>8530960</v>
          </cell>
          <cell r="K397">
            <v>5.2</v>
          </cell>
        </row>
        <row r="398">
          <cell r="J398">
            <v>25613661.490000002</v>
          </cell>
          <cell r="K398">
            <v>5.2</v>
          </cell>
        </row>
        <row r="399">
          <cell r="J399">
            <v>5821051.3500000006</v>
          </cell>
          <cell r="K399">
            <v>5.2</v>
          </cell>
        </row>
        <row r="400">
          <cell r="J400">
            <v>148245.20000000001</v>
          </cell>
          <cell r="K400">
            <v>5.2</v>
          </cell>
        </row>
        <row r="401">
          <cell r="J401">
            <v>350000</v>
          </cell>
          <cell r="K401">
            <v>5.2</v>
          </cell>
        </row>
        <row r="402">
          <cell r="J402">
            <v>74318700</v>
          </cell>
          <cell r="K402">
            <v>5.2</v>
          </cell>
        </row>
        <row r="403">
          <cell r="J403">
            <v>6000000</v>
          </cell>
          <cell r="K403">
            <v>5.2</v>
          </cell>
        </row>
        <row r="404">
          <cell r="J404">
            <v>2500000</v>
          </cell>
          <cell r="K404">
            <v>5.2</v>
          </cell>
        </row>
        <row r="405">
          <cell r="J405">
            <v>25567.06</v>
          </cell>
          <cell r="K405">
            <v>5.2</v>
          </cell>
        </row>
        <row r="406">
          <cell r="J406">
            <v>4308846.7300000004</v>
          </cell>
          <cell r="K406">
            <v>5.2</v>
          </cell>
        </row>
        <row r="407">
          <cell r="J407">
            <v>6320000</v>
          </cell>
          <cell r="K407">
            <v>5.2</v>
          </cell>
        </row>
        <row r="408">
          <cell r="J408">
            <v>17250597.190000001</v>
          </cell>
          <cell r="K408">
            <v>5.2</v>
          </cell>
        </row>
        <row r="409">
          <cell r="J409">
            <v>0</v>
          </cell>
          <cell r="K409">
            <v>5.2</v>
          </cell>
        </row>
        <row r="410">
          <cell r="J410">
            <v>39730617.719999999</v>
          </cell>
          <cell r="K410">
            <v>5.2</v>
          </cell>
        </row>
        <row r="411">
          <cell r="J411">
            <v>20633004.539999999</v>
          </cell>
          <cell r="K411">
            <v>5.2</v>
          </cell>
        </row>
        <row r="412">
          <cell r="J412">
            <v>-8583133.6699999999</v>
          </cell>
          <cell r="K412" t="str">
            <v>*</v>
          </cell>
        </row>
        <row r="413">
          <cell r="J413">
            <v>-12131897.880000001</v>
          </cell>
          <cell r="K413" t="str">
            <v>*</v>
          </cell>
        </row>
        <row r="414">
          <cell r="J414">
            <v>8583133.6699999999</v>
          </cell>
          <cell r="K414" t="str">
            <v>*</v>
          </cell>
        </row>
        <row r="415">
          <cell r="J415">
            <v>12131897.880000001</v>
          </cell>
          <cell r="K415" t="str">
            <v>*</v>
          </cell>
        </row>
        <row r="417">
          <cell r="J417">
            <v>-1.2665987014770508E-7</v>
          </cell>
        </row>
      </sheetData>
      <sheetData sheetId="10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</v>
          </cell>
          <cell r="K37">
            <v>1.1000000000000001</v>
          </cell>
        </row>
        <row r="38">
          <cell r="J38">
            <v>455089974.31</v>
          </cell>
          <cell r="K38">
            <v>1.1000000000000001</v>
          </cell>
        </row>
        <row r="39">
          <cell r="J39">
            <v>31399721.859999999</v>
          </cell>
          <cell r="K39">
            <v>1.1000000000000001</v>
          </cell>
        </row>
        <row r="40">
          <cell r="J40">
            <v>16622917.950000001</v>
          </cell>
          <cell r="K40">
            <v>1.1000000000000001</v>
          </cell>
        </row>
        <row r="41">
          <cell r="J41">
            <v>28057059.199999999</v>
          </cell>
          <cell r="K41">
            <v>1.1000000000000001</v>
          </cell>
        </row>
        <row r="42">
          <cell r="J42">
            <v>1820111.4100000001</v>
          </cell>
          <cell r="K42">
            <v>1.1000000000000001</v>
          </cell>
        </row>
        <row r="43">
          <cell r="J43">
            <v>768676592.55000007</v>
          </cell>
          <cell r="K43">
            <v>1.1000000000000001</v>
          </cell>
        </row>
        <row r="44">
          <cell r="J44">
            <v>27336976.32</v>
          </cell>
          <cell r="K44">
            <v>1.1000000000000001</v>
          </cell>
        </row>
        <row r="45">
          <cell r="J45">
            <v>80009056.700000003</v>
          </cell>
          <cell r="K45">
            <v>1.1000000000000001</v>
          </cell>
        </row>
        <row r="46">
          <cell r="J46">
            <v>1109922190.9200001</v>
          </cell>
          <cell r="K46">
            <v>1.1000000000000001</v>
          </cell>
        </row>
        <row r="47">
          <cell r="J47">
            <v>1014934.47</v>
          </cell>
          <cell r="K47">
            <v>1.1000000000000001</v>
          </cell>
        </row>
        <row r="48">
          <cell r="J48">
            <v>64187399.039999999</v>
          </cell>
          <cell r="K48">
            <v>1.1000000000000001</v>
          </cell>
        </row>
        <row r="49">
          <cell r="J49">
            <v>14068243.35</v>
          </cell>
          <cell r="K49">
            <v>1.1000000000000001</v>
          </cell>
        </row>
        <row r="50">
          <cell r="J50">
            <v>790073953.09000003</v>
          </cell>
          <cell r="K50">
            <v>1.1000000000000001</v>
          </cell>
        </row>
        <row r="51">
          <cell r="J51">
            <v>218403.57</v>
          </cell>
          <cell r="K51">
            <v>1.1000000000000001</v>
          </cell>
        </row>
        <row r="52">
          <cell r="J52">
            <v>32758665.830000002</v>
          </cell>
          <cell r="K52">
            <v>1.7</v>
          </cell>
        </row>
        <row r="53">
          <cell r="J53">
            <v>1741994.48</v>
          </cell>
          <cell r="K53">
            <v>1.7</v>
          </cell>
        </row>
        <row r="54">
          <cell r="J54">
            <v>109183.7</v>
          </cell>
          <cell r="K54">
            <v>1.7</v>
          </cell>
        </row>
        <row r="55">
          <cell r="J55">
            <v>24217735.740000002</v>
          </cell>
          <cell r="K55">
            <v>1.5</v>
          </cell>
        </row>
        <row r="56">
          <cell r="J56">
            <v>4474600.05</v>
          </cell>
          <cell r="K56">
            <v>1.2</v>
          </cell>
        </row>
        <row r="57">
          <cell r="J57">
            <v>307000000</v>
          </cell>
          <cell r="K57">
            <v>1.5</v>
          </cell>
        </row>
        <row r="58">
          <cell r="J58">
            <v>-0.04</v>
          </cell>
          <cell r="K58">
            <v>1.7</v>
          </cell>
        </row>
        <row r="59">
          <cell r="J59">
            <v>956430.47</v>
          </cell>
          <cell r="K59">
            <v>1.2</v>
          </cell>
        </row>
        <row r="60">
          <cell r="J60">
            <v>425924879.25999999</v>
          </cell>
          <cell r="K60">
            <v>1.9</v>
          </cell>
        </row>
        <row r="61">
          <cell r="J61">
            <v>359828725.31</v>
          </cell>
          <cell r="K61">
            <v>1.9</v>
          </cell>
        </row>
        <row r="62">
          <cell r="J62">
            <v>601348444.88</v>
          </cell>
          <cell r="K62">
            <v>1.9</v>
          </cell>
        </row>
        <row r="63">
          <cell r="J63">
            <v>2136772.0299999998</v>
          </cell>
          <cell r="K63">
            <v>1.9</v>
          </cell>
        </row>
        <row r="64">
          <cell r="J64">
            <v>22643591.420000002</v>
          </cell>
          <cell r="K64">
            <v>1.9</v>
          </cell>
        </row>
        <row r="65">
          <cell r="J65">
            <v>146826667.66999999</v>
          </cell>
          <cell r="K65">
            <v>1.9</v>
          </cell>
        </row>
        <row r="66">
          <cell r="J66">
            <v>118207884.77</v>
          </cell>
          <cell r="K66">
            <v>1.9</v>
          </cell>
        </row>
        <row r="67">
          <cell r="J67">
            <v>117086396.56</v>
          </cell>
          <cell r="K67">
            <v>1.9</v>
          </cell>
        </row>
        <row r="68">
          <cell r="J68">
            <v>1149669043.6099999</v>
          </cell>
          <cell r="K68">
            <v>1.9</v>
          </cell>
        </row>
        <row r="69">
          <cell r="J69">
            <v>86289911.730000004</v>
          </cell>
          <cell r="K69">
            <v>1.9</v>
          </cell>
        </row>
        <row r="70">
          <cell r="J70">
            <v>125005449.61</v>
          </cell>
          <cell r="K70">
            <v>1.9</v>
          </cell>
        </row>
        <row r="71">
          <cell r="J71">
            <v>1940.45</v>
          </cell>
          <cell r="K71">
            <v>1.9</v>
          </cell>
        </row>
        <row r="72">
          <cell r="J72">
            <v>338265.88</v>
          </cell>
          <cell r="K72">
            <v>1.9</v>
          </cell>
        </row>
        <row r="73">
          <cell r="J73">
            <v>798154.23999999999</v>
          </cell>
          <cell r="K73">
            <v>1.9</v>
          </cell>
        </row>
        <row r="74">
          <cell r="J74">
            <v>429897.24</v>
          </cell>
          <cell r="K74">
            <v>1.9</v>
          </cell>
        </row>
        <row r="75">
          <cell r="J75">
            <v>15268395.060000001</v>
          </cell>
          <cell r="K75">
            <v>1.9</v>
          </cell>
        </row>
        <row r="76">
          <cell r="J76">
            <v>34222.19</v>
          </cell>
          <cell r="K76">
            <v>1.9</v>
          </cell>
        </row>
        <row r="77">
          <cell r="J77">
            <v>1160651.8999999999</v>
          </cell>
          <cell r="K77">
            <v>1.9</v>
          </cell>
        </row>
        <row r="78">
          <cell r="J78">
            <v>38134.519999999997</v>
          </cell>
          <cell r="K78">
            <v>1.9</v>
          </cell>
        </row>
        <row r="79">
          <cell r="J79">
            <v>395161.35000000003</v>
          </cell>
          <cell r="K79">
            <v>1.9</v>
          </cell>
        </row>
        <row r="80">
          <cell r="J80">
            <v>40725213.140000001</v>
          </cell>
          <cell r="K80">
            <v>1.9</v>
          </cell>
        </row>
        <row r="81">
          <cell r="J81">
            <v>-0.02</v>
          </cell>
          <cell r="K81">
            <v>1.9</v>
          </cell>
        </row>
        <row r="82">
          <cell r="J82">
            <v>254136167.66</v>
          </cell>
          <cell r="K82">
            <v>1.9</v>
          </cell>
        </row>
        <row r="83">
          <cell r="J83">
            <v>0.01</v>
          </cell>
          <cell r="K83">
            <v>1.9</v>
          </cell>
        </row>
        <row r="84">
          <cell r="J84">
            <v>-258767139.23000002</v>
          </cell>
          <cell r="K84">
            <v>1.9</v>
          </cell>
        </row>
        <row r="85">
          <cell r="J85">
            <v>-211237062.18000001</v>
          </cell>
          <cell r="K85">
            <v>1.9</v>
          </cell>
        </row>
        <row r="86">
          <cell r="J86">
            <v>-544817471.90999997</v>
          </cell>
          <cell r="K86">
            <v>1.9</v>
          </cell>
        </row>
        <row r="87">
          <cell r="J87">
            <v>-1327187.67</v>
          </cell>
          <cell r="K87">
            <v>1.9</v>
          </cell>
        </row>
        <row r="88">
          <cell r="J88">
            <v>-11906938.6</v>
          </cell>
          <cell r="K88">
            <v>1.9</v>
          </cell>
        </row>
        <row r="89">
          <cell r="J89">
            <v>-59310420.230000004</v>
          </cell>
          <cell r="K89">
            <v>1.9</v>
          </cell>
        </row>
        <row r="90">
          <cell r="J90">
            <v>-232081310.61000001</v>
          </cell>
          <cell r="K90">
            <v>1.9</v>
          </cell>
        </row>
        <row r="91">
          <cell r="J91">
            <v>42448628.740000002</v>
          </cell>
          <cell r="K91">
            <v>1.1100000000000001</v>
          </cell>
        </row>
        <row r="92">
          <cell r="J92">
            <v>177807854.06</v>
          </cell>
          <cell r="K92">
            <v>1.1100000000000001</v>
          </cell>
        </row>
        <row r="93">
          <cell r="J93">
            <v>-43332233.130000003</v>
          </cell>
          <cell r="K93">
            <v>2.4</v>
          </cell>
        </row>
        <row r="94">
          <cell r="J94">
            <v>-58227982.25</v>
          </cell>
          <cell r="K94">
            <v>2.1</v>
          </cell>
        </row>
        <row r="95">
          <cell r="J95">
            <v>0</v>
          </cell>
          <cell r="K95">
            <v>2.1</v>
          </cell>
        </row>
        <row r="96">
          <cell r="J96">
            <v>-32290521.120000001</v>
          </cell>
          <cell r="K96">
            <v>2.6</v>
          </cell>
        </row>
        <row r="97">
          <cell r="J97">
            <v>-2210139.39</v>
          </cell>
          <cell r="K97">
            <v>2.6</v>
          </cell>
        </row>
        <row r="98">
          <cell r="J98">
            <v>-109183.7</v>
          </cell>
          <cell r="K98">
            <v>2.6</v>
          </cell>
        </row>
        <row r="99">
          <cell r="J99">
            <v>-94797849.549999997</v>
          </cell>
          <cell r="K99">
            <v>2.2000000000000002</v>
          </cell>
        </row>
        <row r="100">
          <cell r="J100">
            <v>-28302958.34</v>
          </cell>
          <cell r="K100">
            <v>2.4</v>
          </cell>
        </row>
        <row r="101">
          <cell r="J101">
            <v>-1371512.25</v>
          </cell>
          <cell r="K101">
            <v>2.4</v>
          </cell>
        </row>
        <row r="102">
          <cell r="J102">
            <v>-717886.33</v>
          </cell>
          <cell r="K102">
            <v>2.4</v>
          </cell>
        </row>
        <row r="103">
          <cell r="J103">
            <v>-52345419.530000001</v>
          </cell>
          <cell r="K103">
            <v>2.2000000000000002</v>
          </cell>
        </row>
        <row r="104">
          <cell r="J104">
            <v>0</v>
          </cell>
          <cell r="K104">
            <v>2.2000000000000002</v>
          </cell>
        </row>
        <row r="105">
          <cell r="J105">
            <v>-15955688.43</v>
          </cell>
          <cell r="K105">
            <v>2.2000000000000002</v>
          </cell>
        </row>
        <row r="106">
          <cell r="J106">
            <v>0</v>
          </cell>
          <cell r="K106">
            <v>2.2999999999999998</v>
          </cell>
        </row>
        <row r="107">
          <cell r="J107">
            <v>-30309314.580000002</v>
          </cell>
          <cell r="K107">
            <v>2.2999999999999998</v>
          </cell>
        </row>
        <row r="108">
          <cell r="J108">
            <v>-218403.57</v>
          </cell>
          <cell r="K108">
            <v>2.6</v>
          </cell>
        </row>
        <row r="109">
          <cell r="J109">
            <v>-13957378.630000001</v>
          </cell>
          <cell r="K109">
            <v>2.6</v>
          </cell>
        </row>
        <row r="110">
          <cell r="J110">
            <v>-783847779.14999998</v>
          </cell>
          <cell r="K110">
            <v>2.6</v>
          </cell>
        </row>
        <row r="111">
          <cell r="J111">
            <v>-110864.71</v>
          </cell>
          <cell r="K111">
            <v>2.6</v>
          </cell>
        </row>
        <row r="112">
          <cell r="J112">
            <v>-6226173.9400000004</v>
          </cell>
          <cell r="K112">
            <v>2.6</v>
          </cell>
        </row>
        <row r="113">
          <cell r="J113">
            <v>-1005557.17</v>
          </cell>
          <cell r="K113">
            <v>2.6</v>
          </cell>
        </row>
        <row r="114">
          <cell r="J114">
            <v>-63594349.780000001</v>
          </cell>
          <cell r="K114">
            <v>2.6</v>
          </cell>
        </row>
        <row r="115">
          <cell r="J115">
            <v>-9377.2999999999993</v>
          </cell>
          <cell r="K115">
            <v>2.6</v>
          </cell>
        </row>
        <row r="116">
          <cell r="J116">
            <v>-593049.26</v>
          </cell>
          <cell r="K116">
            <v>2.6</v>
          </cell>
        </row>
        <row r="117">
          <cell r="J117">
            <v>-271382.53999999998</v>
          </cell>
          <cell r="K117">
            <v>2.6</v>
          </cell>
        </row>
        <row r="118">
          <cell r="J118">
            <v>-332372035.66000003</v>
          </cell>
          <cell r="K118">
            <v>2.5</v>
          </cell>
        </row>
        <row r="119">
          <cell r="J119">
            <v>-2587921627.2199998</v>
          </cell>
          <cell r="K119">
            <v>3.1</v>
          </cell>
        </row>
        <row r="120">
          <cell r="J120">
            <v>-1974767853.8299999</v>
          </cell>
          <cell r="K120">
            <v>3.2</v>
          </cell>
        </row>
        <row r="121">
          <cell r="J121">
            <v>0</v>
          </cell>
          <cell r="K121" t="str">
            <v>*</v>
          </cell>
        </row>
        <row r="122">
          <cell r="J122">
            <v>0</v>
          </cell>
          <cell r="K122" t="str">
            <v>*</v>
          </cell>
        </row>
        <row r="123">
          <cell r="J123">
            <v>0</v>
          </cell>
          <cell r="K123" t="str">
            <v>*</v>
          </cell>
        </row>
        <row r="124">
          <cell r="J124">
            <v>0</v>
          </cell>
          <cell r="K124" t="str">
            <v>*</v>
          </cell>
        </row>
        <row r="125">
          <cell r="J125">
            <v>0</v>
          </cell>
          <cell r="K125" t="str">
            <v>*</v>
          </cell>
        </row>
        <row r="126">
          <cell r="J126">
            <v>-27926719.890000001</v>
          </cell>
          <cell r="K126">
            <v>4.4000000000000004</v>
          </cell>
        </row>
        <row r="127">
          <cell r="J127">
            <v>-1394.09</v>
          </cell>
          <cell r="K127">
            <v>4.4000000000000004</v>
          </cell>
        </row>
        <row r="128">
          <cell r="J128">
            <v>-2774095265.2000003</v>
          </cell>
          <cell r="K128">
            <v>4.0999999999999996</v>
          </cell>
        </row>
        <row r="129">
          <cell r="J129">
            <v>-321928571.67000002</v>
          </cell>
          <cell r="K129">
            <v>4.2</v>
          </cell>
        </row>
        <row r="130">
          <cell r="J130">
            <v>-55195720</v>
          </cell>
          <cell r="K130">
            <v>4.2</v>
          </cell>
        </row>
        <row r="131">
          <cell r="J131">
            <v>-18268407.199999999</v>
          </cell>
          <cell r="K131">
            <v>4.2</v>
          </cell>
        </row>
        <row r="132">
          <cell r="J132">
            <v>-172315778.95000002</v>
          </cell>
          <cell r="K132">
            <v>4.2</v>
          </cell>
        </row>
        <row r="133">
          <cell r="J133">
            <v>-127657736.64</v>
          </cell>
          <cell r="K133">
            <v>4.2</v>
          </cell>
        </row>
        <row r="134">
          <cell r="J134">
            <v>-13219770.4</v>
          </cell>
          <cell r="K134">
            <v>4.2</v>
          </cell>
        </row>
        <row r="135">
          <cell r="J135">
            <v>-35644632.100000001</v>
          </cell>
          <cell r="K135">
            <v>4.2</v>
          </cell>
        </row>
        <row r="136">
          <cell r="J136">
            <v>-85262860.420000002</v>
          </cell>
          <cell r="K136">
            <v>4.4000000000000004</v>
          </cell>
        </row>
        <row r="137">
          <cell r="J137">
            <v>-5890414.2700000005</v>
          </cell>
          <cell r="K137">
            <v>4.2</v>
          </cell>
        </row>
        <row r="138">
          <cell r="J138">
            <v>-4260000</v>
          </cell>
          <cell r="K138">
            <v>4.2</v>
          </cell>
        </row>
        <row r="139">
          <cell r="J139">
            <v>-390000</v>
          </cell>
          <cell r="K139">
            <v>4.2</v>
          </cell>
        </row>
        <row r="140">
          <cell r="J140">
            <v>-780000</v>
          </cell>
          <cell r="K140">
            <v>4.2</v>
          </cell>
        </row>
        <row r="141">
          <cell r="J141">
            <v>-1970380.6500000001</v>
          </cell>
          <cell r="K141">
            <v>4.2</v>
          </cell>
        </row>
        <row r="142">
          <cell r="J142">
            <v>-4045800.48</v>
          </cell>
          <cell r="K142">
            <v>4.4000000000000004</v>
          </cell>
        </row>
        <row r="143">
          <cell r="J143">
            <v>-2181776.58</v>
          </cell>
          <cell r="K143">
            <v>4.4000000000000004</v>
          </cell>
        </row>
        <row r="144">
          <cell r="J144">
            <v>-66162132.240000002</v>
          </cell>
          <cell r="K144">
            <v>4.4000000000000004</v>
          </cell>
        </row>
        <row r="145">
          <cell r="J145">
            <v>-3905919984.4700003</v>
          </cell>
          <cell r="K145">
            <v>4.3</v>
          </cell>
        </row>
        <row r="146">
          <cell r="J146">
            <v>2682451383.3400002</v>
          </cell>
          <cell r="K146">
            <v>5.0999999999999996</v>
          </cell>
        </row>
        <row r="147">
          <cell r="J147">
            <v>146619870.81999999</v>
          </cell>
          <cell r="K147">
            <v>5.0999999999999996</v>
          </cell>
        </row>
        <row r="148">
          <cell r="J148">
            <v>55722.239999999998</v>
          </cell>
          <cell r="K148">
            <v>5.0999999999999996</v>
          </cell>
        </row>
        <row r="149">
          <cell r="J149">
            <v>1472193.6500000001</v>
          </cell>
          <cell r="K149">
            <v>5.0999999999999996</v>
          </cell>
        </row>
        <row r="150">
          <cell r="J150">
            <v>1463932.56</v>
          </cell>
          <cell r="K150">
            <v>5.0999999999999996</v>
          </cell>
        </row>
        <row r="151">
          <cell r="J151">
            <v>1631366</v>
          </cell>
          <cell r="K151">
            <v>5.0999999999999996</v>
          </cell>
        </row>
        <row r="152">
          <cell r="J152">
            <v>40449458.100000001</v>
          </cell>
          <cell r="K152">
            <v>5.0999999999999996</v>
          </cell>
        </row>
        <row r="153">
          <cell r="J153">
            <v>96999556.700000003</v>
          </cell>
          <cell r="K153">
            <v>5.0999999999999996</v>
          </cell>
        </row>
        <row r="154">
          <cell r="J154">
            <v>639393302.64999998</v>
          </cell>
          <cell r="K154">
            <v>5.0999999999999996</v>
          </cell>
        </row>
        <row r="155">
          <cell r="J155">
            <v>116884982.87</v>
          </cell>
          <cell r="K155">
            <v>5.0999999999999996</v>
          </cell>
        </row>
        <row r="156">
          <cell r="J156">
            <v>187960284.30000001</v>
          </cell>
          <cell r="K156">
            <v>5.0999999999999996</v>
          </cell>
        </row>
        <row r="157">
          <cell r="J157">
            <v>4551500</v>
          </cell>
          <cell r="K157">
            <v>5.0999999999999996</v>
          </cell>
        </row>
        <row r="158">
          <cell r="J158">
            <v>77911979.079999998</v>
          </cell>
          <cell r="K158">
            <v>5.0999999999999996</v>
          </cell>
        </row>
        <row r="159">
          <cell r="J159">
            <v>2298662.13</v>
          </cell>
          <cell r="K159">
            <v>5.0999999999999996</v>
          </cell>
        </row>
        <row r="160">
          <cell r="J160">
            <v>216837697.63</v>
          </cell>
          <cell r="K160">
            <v>5.0999999999999996</v>
          </cell>
        </row>
        <row r="161">
          <cell r="J161">
            <v>1325880239.54</v>
          </cell>
          <cell r="K161">
            <v>5.0999999999999996</v>
          </cell>
        </row>
        <row r="162">
          <cell r="J162">
            <v>59970932</v>
          </cell>
          <cell r="K162">
            <v>5.0999999999999996</v>
          </cell>
        </row>
        <row r="163">
          <cell r="J163">
            <v>89960414.620000005</v>
          </cell>
          <cell r="K163">
            <v>5.0999999999999996</v>
          </cell>
        </row>
        <row r="164">
          <cell r="J164">
            <v>183470517.90000001</v>
          </cell>
          <cell r="K164">
            <v>5.0999999999999996</v>
          </cell>
        </row>
        <row r="165">
          <cell r="J165">
            <v>186290825.74000001</v>
          </cell>
          <cell r="K165">
            <v>5.0999999999999996</v>
          </cell>
        </row>
        <row r="166">
          <cell r="J166">
            <v>25486245.370000001</v>
          </cell>
          <cell r="K166">
            <v>5.0999999999999996</v>
          </cell>
        </row>
        <row r="167">
          <cell r="J167">
            <v>983724.16</v>
          </cell>
          <cell r="K167">
            <v>5.0999999999999996</v>
          </cell>
        </row>
        <row r="168">
          <cell r="J168">
            <v>1045941.04</v>
          </cell>
          <cell r="K168">
            <v>5.0999999999999996</v>
          </cell>
        </row>
        <row r="169">
          <cell r="J169">
            <v>85549.02</v>
          </cell>
          <cell r="K169">
            <v>5.0999999999999996</v>
          </cell>
        </row>
        <row r="170">
          <cell r="J170">
            <v>1235152.55</v>
          </cell>
          <cell r="K170">
            <v>5.5</v>
          </cell>
        </row>
        <row r="171">
          <cell r="J171">
            <v>29529281.530000001</v>
          </cell>
          <cell r="K171">
            <v>5.5</v>
          </cell>
        </row>
        <row r="172">
          <cell r="J172">
            <v>24290.400000000001</v>
          </cell>
          <cell r="K172">
            <v>5.5</v>
          </cell>
        </row>
        <row r="173">
          <cell r="J173">
            <v>92731520.489999995</v>
          </cell>
          <cell r="K173">
            <v>5.5</v>
          </cell>
        </row>
        <row r="174">
          <cell r="J174">
            <v>464505</v>
          </cell>
          <cell r="K174">
            <v>5.5</v>
          </cell>
        </row>
        <row r="175">
          <cell r="J175">
            <v>80450593.140000001</v>
          </cell>
          <cell r="K175">
            <v>5.5</v>
          </cell>
        </row>
        <row r="176">
          <cell r="J176">
            <v>773944.87</v>
          </cell>
          <cell r="K176">
            <v>5.5</v>
          </cell>
        </row>
        <row r="177">
          <cell r="J177">
            <v>666244</v>
          </cell>
          <cell r="K177">
            <v>5.5</v>
          </cell>
        </row>
        <row r="178">
          <cell r="J178">
            <v>65705287.359999999</v>
          </cell>
          <cell r="K178">
            <v>5.5</v>
          </cell>
        </row>
        <row r="179">
          <cell r="J179">
            <v>3192795.25</v>
          </cell>
          <cell r="K179">
            <v>5.5</v>
          </cell>
        </row>
        <row r="180">
          <cell r="J180">
            <v>161242095.12</v>
          </cell>
          <cell r="K180">
            <v>5.5</v>
          </cell>
        </row>
        <row r="181">
          <cell r="J181">
            <v>2598794.84</v>
          </cell>
          <cell r="K181">
            <v>5.5</v>
          </cell>
        </row>
        <row r="182">
          <cell r="J182">
            <v>3895132.19</v>
          </cell>
          <cell r="K182">
            <v>5.5</v>
          </cell>
        </row>
        <row r="183">
          <cell r="J183">
            <v>531812.61</v>
          </cell>
          <cell r="K183">
            <v>5.5</v>
          </cell>
        </row>
        <row r="184">
          <cell r="J184">
            <v>2537478</v>
          </cell>
          <cell r="K184">
            <v>5.5</v>
          </cell>
        </row>
        <row r="185">
          <cell r="J185">
            <v>10851501.85</v>
          </cell>
          <cell r="K185">
            <v>5.5</v>
          </cell>
        </row>
        <row r="186">
          <cell r="J186">
            <v>23343262.050000001</v>
          </cell>
          <cell r="K186">
            <v>5.5</v>
          </cell>
        </row>
        <row r="187">
          <cell r="J187">
            <v>5416529.6600000001</v>
          </cell>
          <cell r="K187">
            <v>5.5</v>
          </cell>
        </row>
        <row r="188">
          <cell r="J188">
            <v>40771548.240000002</v>
          </cell>
          <cell r="K188">
            <v>5.5</v>
          </cell>
        </row>
        <row r="189">
          <cell r="J189">
            <v>10421970.35</v>
          </cell>
          <cell r="K189">
            <v>5.5</v>
          </cell>
        </row>
        <row r="190">
          <cell r="J190">
            <v>7788</v>
          </cell>
          <cell r="K190">
            <v>5.5</v>
          </cell>
        </row>
        <row r="191">
          <cell r="J191">
            <v>11800</v>
          </cell>
          <cell r="K191">
            <v>5.5</v>
          </cell>
        </row>
        <row r="192">
          <cell r="J192">
            <v>700813.58</v>
          </cell>
          <cell r="K192">
            <v>5.5</v>
          </cell>
        </row>
        <row r="193">
          <cell r="J193">
            <v>139085808.99000001</v>
          </cell>
          <cell r="K193">
            <v>5.5</v>
          </cell>
        </row>
        <row r="194">
          <cell r="J194">
            <v>43882721.82</v>
          </cell>
          <cell r="K194">
            <v>5.5</v>
          </cell>
        </row>
        <row r="195">
          <cell r="J195">
            <v>7296773.0600000005</v>
          </cell>
          <cell r="K195">
            <v>5.5</v>
          </cell>
        </row>
        <row r="196">
          <cell r="J196">
            <v>161932.26999999999</v>
          </cell>
          <cell r="K196">
            <v>5.5</v>
          </cell>
        </row>
        <row r="197">
          <cell r="J197">
            <v>1079391.93</v>
          </cell>
          <cell r="K197">
            <v>5.5</v>
          </cell>
        </row>
        <row r="198">
          <cell r="J198">
            <v>1594458.18</v>
          </cell>
          <cell r="K198">
            <v>5.5</v>
          </cell>
        </row>
        <row r="199">
          <cell r="J199">
            <v>177162.02</v>
          </cell>
          <cell r="K199">
            <v>5.5</v>
          </cell>
        </row>
        <row r="200">
          <cell r="J200">
            <v>4493304.6100000003</v>
          </cell>
          <cell r="K200">
            <v>5.5</v>
          </cell>
        </row>
        <row r="201">
          <cell r="J201">
            <v>12336009.6</v>
          </cell>
          <cell r="K201">
            <v>5.5</v>
          </cell>
        </row>
        <row r="202">
          <cell r="J202">
            <v>782092.17</v>
          </cell>
          <cell r="K202">
            <v>5.5</v>
          </cell>
        </row>
        <row r="203">
          <cell r="J203">
            <v>399430</v>
          </cell>
          <cell r="K203">
            <v>5.5</v>
          </cell>
        </row>
        <row r="204">
          <cell r="J204">
            <v>4503512.2699999996</v>
          </cell>
          <cell r="K204">
            <v>5.5</v>
          </cell>
        </row>
        <row r="205">
          <cell r="J205">
            <v>346000.63</v>
          </cell>
          <cell r="K205">
            <v>5.5</v>
          </cell>
        </row>
        <row r="206">
          <cell r="J206">
            <v>355442</v>
          </cell>
          <cell r="K206">
            <v>5.5</v>
          </cell>
        </row>
        <row r="207">
          <cell r="J207">
            <v>1109322.72</v>
          </cell>
          <cell r="K207">
            <v>5.5</v>
          </cell>
        </row>
        <row r="208">
          <cell r="J208">
            <v>139912.79999999999</v>
          </cell>
          <cell r="K208">
            <v>5.5</v>
          </cell>
        </row>
        <row r="209">
          <cell r="J209">
            <v>2187859.12</v>
          </cell>
          <cell r="K209">
            <v>5.5</v>
          </cell>
        </row>
        <row r="210">
          <cell r="J210">
            <v>1572201.44</v>
          </cell>
          <cell r="K210">
            <v>5.5</v>
          </cell>
        </row>
        <row r="211">
          <cell r="J211">
            <v>4120986.7800000003</v>
          </cell>
          <cell r="K211">
            <v>5.5</v>
          </cell>
        </row>
        <row r="212">
          <cell r="J212">
            <v>709624</v>
          </cell>
          <cell r="K212">
            <v>5.5</v>
          </cell>
        </row>
        <row r="213">
          <cell r="J213">
            <v>153380</v>
          </cell>
          <cell r="K213">
            <v>5.5</v>
          </cell>
        </row>
        <row r="214">
          <cell r="J214">
            <v>41213249.170000002</v>
          </cell>
          <cell r="K214">
            <v>5.5</v>
          </cell>
        </row>
        <row r="215">
          <cell r="J215">
            <v>2923649.4</v>
          </cell>
          <cell r="K215">
            <v>5.5</v>
          </cell>
        </row>
        <row r="216">
          <cell r="J216">
            <v>34483803.420000002</v>
          </cell>
          <cell r="K216">
            <v>5.5</v>
          </cell>
        </row>
        <row r="217">
          <cell r="J217">
            <v>20907395.5</v>
          </cell>
          <cell r="K217">
            <v>5.5</v>
          </cell>
        </row>
        <row r="218">
          <cell r="J218">
            <v>23145.61</v>
          </cell>
          <cell r="K218">
            <v>5.5</v>
          </cell>
        </row>
        <row r="219">
          <cell r="J219">
            <v>206852.15</v>
          </cell>
          <cell r="K219">
            <v>5.5</v>
          </cell>
        </row>
        <row r="220">
          <cell r="J220">
            <v>50</v>
          </cell>
          <cell r="K220">
            <v>5.5</v>
          </cell>
        </row>
        <row r="221">
          <cell r="J221">
            <v>478611.32</v>
          </cell>
          <cell r="K221">
            <v>5.5</v>
          </cell>
        </row>
        <row r="222">
          <cell r="J222">
            <v>45444177.890000001</v>
          </cell>
          <cell r="K222">
            <v>5.5</v>
          </cell>
        </row>
        <row r="223">
          <cell r="J223">
            <v>2488572.12</v>
          </cell>
          <cell r="K223">
            <v>5.5</v>
          </cell>
        </row>
        <row r="224">
          <cell r="J224">
            <v>458079.5</v>
          </cell>
          <cell r="K224">
            <v>5.5</v>
          </cell>
        </row>
        <row r="225">
          <cell r="J225">
            <v>231412.16</v>
          </cell>
          <cell r="K225">
            <v>5.5</v>
          </cell>
        </row>
        <row r="226">
          <cell r="J226">
            <v>13646045.76</v>
          </cell>
          <cell r="K226">
            <v>5.3</v>
          </cell>
        </row>
        <row r="227">
          <cell r="J227">
            <v>523395.27</v>
          </cell>
          <cell r="K227">
            <v>5.3</v>
          </cell>
        </row>
        <row r="228">
          <cell r="J228">
            <v>339859</v>
          </cell>
          <cell r="K228">
            <v>5.3</v>
          </cell>
        </row>
        <row r="229">
          <cell r="J229">
            <v>253413.7</v>
          </cell>
          <cell r="K229">
            <v>5.3</v>
          </cell>
        </row>
        <row r="230">
          <cell r="J230">
            <v>90100.34</v>
          </cell>
          <cell r="K230">
            <v>5.3</v>
          </cell>
        </row>
        <row r="231">
          <cell r="J231">
            <v>465383.95</v>
          </cell>
          <cell r="K231">
            <v>5.3</v>
          </cell>
        </row>
        <row r="232">
          <cell r="J232">
            <v>1700384.49</v>
          </cell>
          <cell r="K232">
            <v>5.3</v>
          </cell>
        </row>
        <row r="233">
          <cell r="J233">
            <v>28242</v>
          </cell>
          <cell r="K233">
            <v>5.3</v>
          </cell>
        </row>
        <row r="234">
          <cell r="J234">
            <v>2761101.31</v>
          </cell>
          <cell r="K234">
            <v>5.3</v>
          </cell>
        </row>
        <row r="235">
          <cell r="J235">
            <v>5576788.0499999998</v>
          </cell>
          <cell r="K235">
            <v>5.3</v>
          </cell>
        </row>
        <row r="236">
          <cell r="J236">
            <v>326506</v>
          </cell>
          <cell r="K236">
            <v>5.3</v>
          </cell>
        </row>
        <row r="237">
          <cell r="J237">
            <v>643604.91</v>
          </cell>
          <cell r="K237">
            <v>5.3</v>
          </cell>
        </row>
        <row r="238">
          <cell r="J238">
            <v>5000</v>
          </cell>
          <cell r="K238">
            <v>5.3</v>
          </cell>
        </row>
        <row r="239">
          <cell r="J239">
            <v>553000</v>
          </cell>
          <cell r="K239">
            <v>5.3</v>
          </cell>
        </row>
        <row r="240">
          <cell r="J240">
            <v>359246.58</v>
          </cell>
          <cell r="K240">
            <v>5.3</v>
          </cell>
        </row>
        <row r="241">
          <cell r="J241">
            <v>61822172.530000001</v>
          </cell>
          <cell r="K241">
            <v>5.3</v>
          </cell>
        </row>
        <row r="242">
          <cell r="J242">
            <v>3646968.48</v>
          </cell>
          <cell r="K242">
            <v>5.3</v>
          </cell>
        </row>
        <row r="243">
          <cell r="J243">
            <v>697308.16000000003</v>
          </cell>
          <cell r="K243">
            <v>5.3</v>
          </cell>
        </row>
        <row r="244">
          <cell r="J244">
            <v>438505.95</v>
          </cell>
          <cell r="K244">
            <v>5.3</v>
          </cell>
        </row>
        <row r="245">
          <cell r="J245">
            <v>4294.3999999999996</v>
          </cell>
          <cell r="K245">
            <v>5.3</v>
          </cell>
        </row>
        <row r="246">
          <cell r="J246">
            <v>77160</v>
          </cell>
          <cell r="K246">
            <v>5.3</v>
          </cell>
        </row>
        <row r="247">
          <cell r="J247">
            <v>576069.44999999995</v>
          </cell>
          <cell r="K247">
            <v>5.3</v>
          </cell>
        </row>
        <row r="248">
          <cell r="J248">
            <v>1061428.08</v>
          </cell>
          <cell r="K248">
            <v>5.3</v>
          </cell>
        </row>
        <row r="249">
          <cell r="J249">
            <v>5650084</v>
          </cell>
          <cell r="K249">
            <v>5.5</v>
          </cell>
        </row>
        <row r="250">
          <cell r="J250">
            <v>2047320.93</v>
          </cell>
          <cell r="K250">
            <v>5.3</v>
          </cell>
        </row>
        <row r="251">
          <cell r="J251">
            <v>905</v>
          </cell>
          <cell r="K251">
            <v>5.3</v>
          </cell>
        </row>
        <row r="252">
          <cell r="J252">
            <v>3883.8</v>
          </cell>
          <cell r="K252">
            <v>5.3</v>
          </cell>
        </row>
        <row r="253">
          <cell r="J253">
            <v>477567.87</v>
          </cell>
          <cell r="K253">
            <v>5.3</v>
          </cell>
        </row>
        <row r="254">
          <cell r="J254">
            <v>601599.68999999994</v>
          </cell>
          <cell r="K254">
            <v>5.3</v>
          </cell>
        </row>
        <row r="255">
          <cell r="J255">
            <v>3153.57</v>
          </cell>
          <cell r="K255">
            <v>5.3</v>
          </cell>
        </row>
        <row r="256">
          <cell r="J256">
            <v>140656</v>
          </cell>
          <cell r="K256">
            <v>5.3</v>
          </cell>
        </row>
        <row r="257">
          <cell r="J257">
            <v>3475871.86</v>
          </cell>
          <cell r="K257">
            <v>5.3</v>
          </cell>
        </row>
        <row r="258">
          <cell r="J258">
            <v>16354.84</v>
          </cell>
          <cell r="K258">
            <v>5.3</v>
          </cell>
        </row>
        <row r="259">
          <cell r="J259">
            <v>3183289.62</v>
          </cell>
          <cell r="K259">
            <v>5.3</v>
          </cell>
        </row>
        <row r="260">
          <cell r="J260">
            <v>299</v>
          </cell>
          <cell r="K260">
            <v>5.3</v>
          </cell>
        </row>
        <row r="261">
          <cell r="J261">
            <v>6388</v>
          </cell>
          <cell r="K261">
            <v>5.3</v>
          </cell>
        </row>
        <row r="262">
          <cell r="J262">
            <v>1742.78</v>
          </cell>
          <cell r="K262">
            <v>5.3</v>
          </cell>
        </row>
        <row r="263">
          <cell r="J263">
            <v>6446179.46</v>
          </cell>
          <cell r="K263">
            <v>5.3</v>
          </cell>
        </row>
        <row r="264">
          <cell r="J264">
            <v>132130.5</v>
          </cell>
          <cell r="K264">
            <v>5.3</v>
          </cell>
        </row>
        <row r="265">
          <cell r="J265">
            <v>443520.57</v>
          </cell>
          <cell r="K265">
            <v>5.3</v>
          </cell>
        </row>
        <row r="266">
          <cell r="J266">
            <v>311175.44</v>
          </cell>
          <cell r="K266">
            <v>5.3</v>
          </cell>
        </row>
        <row r="267">
          <cell r="J267">
            <v>166404.54</v>
          </cell>
          <cell r="K267">
            <v>5.3</v>
          </cell>
        </row>
        <row r="268">
          <cell r="J268">
            <v>46446.450000000004</v>
          </cell>
          <cell r="K268">
            <v>5.3</v>
          </cell>
        </row>
        <row r="269">
          <cell r="J269">
            <v>6888.84</v>
          </cell>
          <cell r="K269">
            <v>5.3</v>
          </cell>
        </row>
        <row r="270">
          <cell r="J270">
            <v>35708.17</v>
          </cell>
          <cell r="K270">
            <v>5.3</v>
          </cell>
        </row>
        <row r="271">
          <cell r="J271">
            <v>520597.4</v>
          </cell>
          <cell r="K271">
            <v>5.3</v>
          </cell>
        </row>
        <row r="272">
          <cell r="J272">
            <v>1001.58</v>
          </cell>
          <cell r="K272">
            <v>5.3</v>
          </cell>
        </row>
        <row r="273">
          <cell r="J273">
            <v>11148038.870000001</v>
          </cell>
          <cell r="K273">
            <v>5.3</v>
          </cell>
        </row>
        <row r="274">
          <cell r="J274">
            <v>1213434.1399999999</v>
          </cell>
          <cell r="K274">
            <v>5.3</v>
          </cell>
        </row>
        <row r="275">
          <cell r="J275">
            <v>2534.64</v>
          </cell>
          <cell r="K275">
            <v>5.3</v>
          </cell>
        </row>
        <row r="276">
          <cell r="J276">
            <v>892263.16</v>
          </cell>
          <cell r="K276">
            <v>5.3</v>
          </cell>
        </row>
        <row r="277">
          <cell r="J277">
            <v>1197252</v>
          </cell>
          <cell r="K277">
            <v>5.3</v>
          </cell>
        </row>
        <row r="278">
          <cell r="J278">
            <v>13336.62</v>
          </cell>
          <cell r="K278">
            <v>5.3</v>
          </cell>
        </row>
        <row r="279">
          <cell r="J279">
            <v>3430239.48</v>
          </cell>
          <cell r="K279">
            <v>5.3</v>
          </cell>
        </row>
        <row r="280">
          <cell r="J280">
            <v>13993971.189999999</v>
          </cell>
          <cell r="K280">
            <v>5.3</v>
          </cell>
        </row>
        <row r="281">
          <cell r="J281">
            <v>3656480.47</v>
          </cell>
          <cell r="K281">
            <v>5.3</v>
          </cell>
        </row>
        <row r="282">
          <cell r="J282">
            <v>32344.959999999999</v>
          </cell>
          <cell r="K282">
            <v>5.3</v>
          </cell>
        </row>
        <row r="283">
          <cell r="J283">
            <v>2358333.2000000002</v>
          </cell>
          <cell r="K283">
            <v>5.3</v>
          </cell>
        </row>
        <row r="284">
          <cell r="J284">
            <v>6619655.4500000002</v>
          </cell>
          <cell r="K284">
            <v>5.3</v>
          </cell>
        </row>
        <row r="285">
          <cell r="J285">
            <v>60411.81</v>
          </cell>
          <cell r="K285">
            <v>5.3</v>
          </cell>
        </row>
        <row r="286">
          <cell r="J286">
            <v>3572775</v>
          </cell>
          <cell r="K286">
            <v>5.3</v>
          </cell>
        </row>
        <row r="287">
          <cell r="J287">
            <v>27240.3</v>
          </cell>
          <cell r="K287">
            <v>5.3</v>
          </cell>
        </row>
        <row r="288">
          <cell r="J288">
            <v>42354254.460000001</v>
          </cell>
          <cell r="K288">
            <v>5.3</v>
          </cell>
        </row>
        <row r="289">
          <cell r="J289">
            <v>500000</v>
          </cell>
          <cell r="K289">
            <v>5.3</v>
          </cell>
        </row>
        <row r="290">
          <cell r="J290">
            <v>2822933.87</v>
          </cell>
          <cell r="K290">
            <v>5.3</v>
          </cell>
        </row>
        <row r="291">
          <cell r="J291">
            <v>31440751</v>
          </cell>
          <cell r="K291">
            <v>5.4</v>
          </cell>
        </row>
        <row r="292">
          <cell r="J292">
            <v>17546771.079999998</v>
          </cell>
          <cell r="K292">
            <v>5.4</v>
          </cell>
        </row>
        <row r="293">
          <cell r="J293">
            <v>51974541.020000003</v>
          </cell>
          <cell r="K293">
            <v>5.4</v>
          </cell>
        </row>
        <row r="294">
          <cell r="J294">
            <v>25744486.140000001</v>
          </cell>
          <cell r="K294">
            <v>5.4</v>
          </cell>
        </row>
        <row r="295">
          <cell r="J295">
            <v>218506.76</v>
          </cell>
          <cell r="K295">
            <v>5.4</v>
          </cell>
        </row>
        <row r="296">
          <cell r="J296">
            <v>2191889.65</v>
          </cell>
          <cell r="K296">
            <v>5.4</v>
          </cell>
        </row>
        <row r="297">
          <cell r="J297">
            <v>11820169.32</v>
          </cell>
          <cell r="K297">
            <v>5.4</v>
          </cell>
        </row>
        <row r="298">
          <cell r="J298">
            <v>64316104.149999999</v>
          </cell>
          <cell r="K298">
            <v>5.5</v>
          </cell>
        </row>
        <row r="299">
          <cell r="J299">
            <v>10923471.93</v>
          </cell>
          <cell r="K299">
            <v>5.6</v>
          </cell>
        </row>
        <row r="300">
          <cell r="J300">
            <v>925925.22</v>
          </cell>
          <cell r="K300">
            <v>5.6</v>
          </cell>
        </row>
        <row r="301">
          <cell r="J301">
            <v>9048131.3100000005</v>
          </cell>
          <cell r="K301">
            <v>5.2</v>
          </cell>
        </row>
        <row r="302">
          <cell r="J302">
            <v>500000</v>
          </cell>
          <cell r="K302">
            <v>5.2</v>
          </cell>
        </row>
        <row r="303">
          <cell r="J303">
            <v>15933133.790000001</v>
          </cell>
          <cell r="K303">
            <v>5.2</v>
          </cell>
        </row>
        <row r="304">
          <cell r="J304">
            <v>5527326.8300000001</v>
          </cell>
          <cell r="K304">
            <v>5.2</v>
          </cell>
        </row>
        <row r="305">
          <cell r="J305">
            <v>270000</v>
          </cell>
          <cell r="K305">
            <v>5.2</v>
          </cell>
        </row>
        <row r="306">
          <cell r="J306">
            <v>6320000</v>
          </cell>
          <cell r="K306">
            <v>5.2</v>
          </cell>
        </row>
        <row r="307">
          <cell r="J307">
            <v>56706500</v>
          </cell>
          <cell r="K307">
            <v>5.2</v>
          </cell>
        </row>
        <row r="308">
          <cell r="J308">
            <v>43927812.5</v>
          </cell>
          <cell r="K308">
            <v>5.2</v>
          </cell>
        </row>
        <row r="309">
          <cell r="J309">
            <v>21349460</v>
          </cell>
          <cell r="K309">
            <v>5.2</v>
          </cell>
        </row>
        <row r="310">
          <cell r="J310">
            <v>5016618.62</v>
          </cell>
          <cell r="K310">
            <v>5.2</v>
          </cell>
        </row>
        <row r="311">
          <cell r="J311">
            <v>2570804.35</v>
          </cell>
          <cell r="K311">
            <v>5.2</v>
          </cell>
        </row>
        <row r="312">
          <cell r="J312">
            <v>18000000</v>
          </cell>
          <cell r="K312">
            <v>5.2</v>
          </cell>
        </row>
        <row r="313">
          <cell r="J313">
            <v>-44403585.899999999</v>
          </cell>
          <cell r="K313" t="str">
            <v>*</v>
          </cell>
        </row>
        <row r="314">
          <cell r="J314">
            <v>-139347.76</v>
          </cell>
          <cell r="K314" t="str">
            <v>*</v>
          </cell>
        </row>
        <row r="315">
          <cell r="J315">
            <v>-14270521.76</v>
          </cell>
          <cell r="K315" t="str">
            <v>*</v>
          </cell>
        </row>
        <row r="316">
          <cell r="J316">
            <v>44403585.899999999</v>
          </cell>
          <cell r="K316" t="str">
            <v>*</v>
          </cell>
        </row>
        <row r="317">
          <cell r="J317">
            <v>139347.76</v>
          </cell>
          <cell r="K317" t="str">
            <v>*</v>
          </cell>
        </row>
        <row r="318">
          <cell r="J318">
            <v>14270521.76</v>
          </cell>
          <cell r="K318" t="str">
            <v>*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E8C56-4A04-4B03-9780-BF0FFBBEE66F}">
  <sheetPr>
    <tabColor theme="9" tint="-0.499984740745262"/>
  </sheetPr>
  <dimension ref="B1:M369"/>
  <sheetViews>
    <sheetView showGridLines="0" tabSelected="1" zoomScale="130" zoomScaleNormal="130" workbookViewId="0">
      <selection activeCell="M26" sqref="M26"/>
    </sheetView>
  </sheetViews>
  <sheetFormatPr baseColWidth="10" defaultColWidth="11.42578125" defaultRowHeight="12.7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5.85546875" style="1" bestFit="1" customWidth="1"/>
    <col min="13" max="16384" width="11.42578125" style="1"/>
  </cols>
  <sheetData>
    <row r="1" spans="2:12" x14ac:dyDescent="0.25">
      <c r="B1" s="2" t="s">
        <v>0</v>
      </c>
      <c r="C1" s="2"/>
      <c r="D1" s="2"/>
      <c r="E1" s="2"/>
      <c r="F1" s="2"/>
      <c r="G1" s="2"/>
    </row>
    <row r="2" spans="2:12" x14ac:dyDescent="0.25">
      <c r="B2" s="2" t="s">
        <v>1</v>
      </c>
      <c r="C2" s="2"/>
      <c r="D2" s="2"/>
      <c r="E2" s="2"/>
      <c r="F2" s="2"/>
      <c r="G2" s="2"/>
    </row>
    <row r="3" spans="2:12" x14ac:dyDescent="0.25">
      <c r="B3" s="2" t="s">
        <v>2</v>
      </c>
      <c r="C3" s="2"/>
      <c r="D3" s="2"/>
      <c r="E3" s="2"/>
      <c r="F3" s="2"/>
      <c r="G3" s="2"/>
    </row>
    <row r="4" spans="2:12" x14ac:dyDescent="0.25">
      <c r="C4" s="4"/>
      <c r="D4" s="5"/>
    </row>
    <row r="5" spans="2:12" x14ac:dyDescent="0.25">
      <c r="C5" s="4"/>
      <c r="D5" s="5"/>
    </row>
    <row r="6" spans="2:12" x14ac:dyDescent="0.25">
      <c r="D6" s="6"/>
      <c r="E6" s="6">
        <v>2022</v>
      </c>
      <c r="F6" s="5"/>
      <c r="G6" s="6">
        <v>2021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2" x14ac:dyDescent="0.25">
      <c r="B7" s="4" t="s">
        <v>21</v>
      </c>
      <c r="C7" s="7"/>
      <c r="D7" s="5"/>
      <c r="E7" s="8"/>
      <c r="F7" s="9"/>
      <c r="G7" s="9"/>
    </row>
    <row r="8" spans="2:12" x14ac:dyDescent="0.25">
      <c r="C8" s="3" t="s">
        <v>6</v>
      </c>
      <c r="E8" s="11">
        <f>-SUMIF([1]Balanza202212!$K$3:$K$466,"4.1",[1]Balanza202212!$J$3:$J$466)</f>
        <v>2827959559.9099998</v>
      </c>
      <c r="F8" s="12"/>
      <c r="G8" s="11">
        <f>-SUMIF([1]Balanza202112!$K$3:$K$466,"4.1",[1]Balanza202112!$J$3:$J$466)</f>
        <v>2774095265.2000003</v>
      </c>
      <c r="H8" s="11">
        <f>[1]Notas!$O$450</f>
        <v>2827959559.9099998</v>
      </c>
      <c r="I8" s="13">
        <f>E8-H8</f>
        <v>0</v>
      </c>
      <c r="J8" s="11">
        <f>[1]Notas!$Q$450</f>
        <v>2774095265.2000003</v>
      </c>
      <c r="K8" s="13">
        <f>G8-J8</f>
        <v>0</v>
      </c>
    </row>
    <row r="9" spans="2:12" x14ac:dyDescent="0.25">
      <c r="C9" s="3" t="s">
        <v>7</v>
      </c>
      <c r="E9" s="11">
        <f>-SUMIF([1]Balanza202212!$K$3:$K$466,"4.2",[1]Balanza202212!$J$3:$J$466)</f>
        <v>798105659.2099998</v>
      </c>
      <c r="F9" s="12"/>
      <c r="G9" s="11">
        <f>-SUMIF([1]Balanza202112!$K$3:$K$466,"4.2",[1]Balanza202112!$J$3:$J$466)</f>
        <v>757521411.88</v>
      </c>
      <c r="H9" s="11">
        <f>[1]Notas!$O$469</f>
        <v>798105659.2099998</v>
      </c>
      <c r="I9" s="13">
        <f t="shared" ref="I9:I11" si="0">E9-H9</f>
        <v>0</v>
      </c>
      <c r="J9" s="11">
        <f>[1]Notas!$Q$469</f>
        <v>757521411.88</v>
      </c>
      <c r="K9" s="13">
        <f t="shared" ref="K9:K11" si="1">G9-J9</f>
        <v>0</v>
      </c>
    </row>
    <row r="10" spans="2:12" x14ac:dyDescent="0.25">
      <c r="C10" s="3" t="s">
        <v>8</v>
      </c>
      <c r="E10" s="11">
        <f>-SUMIF([1]Balanza202212!$K$3:$K$466,"4.3",[1]Balanza202212!$J$3:$J$466)</f>
        <v>3549811322.1599998</v>
      </c>
      <c r="F10" s="12"/>
      <c r="G10" s="11">
        <f>-SUMIF([1]Balanza202112!$K$3:$K$466,"4.3",[1]Balanza202112!$J$3:$J$466)</f>
        <v>3905919984.4700003</v>
      </c>
      <c r="H10" s="11">
        <f>[1]Notas!$O$475</f>
        <v>3549811322.1599998</v>
      </c>
      <c r="I10" s="13">
        <f t="shared" si="0"/>
        <v>0</v>
      </c>
      <c r="J10" s="11">
        <f>[1]Notas!$Q$475</f>
        <v>3905919984.4700003</v>
      </c>
      <c r="K10" s="13">
        <f t="shared" si="1"/>
        <v>0</v>
      </c>
    </row>
    <row r="11" spans="2:12" x14ac:dyDescent="0.25">
      <c r="C11" s="3" t="s">
        <v>9</v>
      </c>
      <c r="E11" s="11">
        <f>-SUMIF([1]Balanza202212!$K$3:$K$466,"4.4",[1]Balanza202212!$J$3:$J$466)+1</f>
        <v>246781067.19</v>
      </c>
      <c r="F11" s="12"/>
      <c r="G11" s="11">
        <f>-SUMIF([1]Balanza202112!$K$3:$K$466,"4.4",[1]Balanza202112!$J$3:$J$466)</f>
        <v>185580683.70000002</v>
      </c>
      <c r="H11" s="11">
        <f>[1]Notas!$O$490</f>
        <v>246781067.19</v>
      </c>
      <c r="I11" s="13">
        <f t="shared" si="0"/>
        <v>0</v>
      </c>
      <c r="J11" s="11">
        <f>[1]Notas!$Q$490</f>
        <v>185580683.70000002</v>
      </c>
      <c r="K11" s="13">
        <f t="shared" si="1"/>
        <v>0</v>
      </c>
    </row>
    <row r="12" spans="2:12" x14ac:dyDescent="0.25">
      <c r="B12" s="4" t="s">
        <v>10</v>
      </c>
      <c r="E12" s="14">
        <f>SUM(E8:E11)</f>
        <v>7422657608.4699993</v>
      </c>
      <c r="F12" s="12"/>
      <c r="G12" s="14">
        <f>SUM(G8:G11)</f>
        <v>7623117345.250001</v>
      </c>
      <c r="H12" s="11"/>
      <c r="I12" s="13"/>
      <c r="J12" s="11"/>
      <c r="L12" s="13"/>
    </row>
    <row r="13" spans="2:12" x14ac:dyDescent="0.25">
      <c r="C13" s="3" t="s">
        <v>11</v>
      </c>
      <c r="E13" s="11"/>
      <c r="F13" s="11"/>
      <c r="G13" s="11"/>
      <c r="H13" s="11"/>
      <c r="J13" s="11"/>
    </row>
    <row r="14" spans="2:12" x14ac:dyDescent="0.25">
      <c r="B14" s="4" t="s">
        <v>22</v>
      </c>
      <c r="D14" s="5"/>
      <c r="E14" s="12"/>
      <c r="F14" s="12"/>
      <c r="G14" s="12"/>
      <c r="H14" s="11"/>
      <c r="J14" s="11"/>
    </row>
    <row r="15" spans="2:12" x14ac:dyDescent="0.25">
      <c r="C15" s="3" t="s">
        <v>12</v>
      </c>
      <c r="E15" s="11">
        <f>SUMIF([1]Balanza202212!$K$3:$K$466,"5.1",[1]Balanza202212!$J$3:$J$466)</f>
        <v>4752170057.6499996</v>
      </c>
      <c r="F15" s="11"/>
      <c r="G15" s="11">
        <f>SUMIF([1]Balanza202112!$K$3:$K$466,"5.1",[1]Balanza202112!$J$3:$J$466)+1</f>
        <v>6090156282.46</v>
      </c>
      <c r="H15" s="11">
        <f>[1]Notas!$O$511</f>
        <v>4752170057.6500006</v>
      </c>
      <c r="I15" s="13">
        <f t="shared" ref="I15:I20" si="2">E15-H15</f>
        <v>0</v>
      </c>
      <c r="J15" s="11">
        <f>[1]Notas!$Q$511</f>
        <v>6090156281.8599997</v>
      </c>
      <c r="K15" s="13">
        <f t="shared" ref="K15:K20" si="3">G15-J15</f>
        <v>0.60000038146972656</v>
      </c>
    </row>
    <row r="16" spans="2:12" x14ac:dyDescent="0.25">
      <c r="C16" s="3" t="s">
        <v>13</v>
      </c>
      <c r="E16" s="11">
        <f>SUMIF([1]Balanza202212!$K$3:$K$466,"5.2",[1]Balanza202212!$J$3:$J$466)</f>
        <v>223321574.19999999</v>
      </c>
      <c r="F16" s="12"/>
      <c r="G16" s="11">
        <f>SUMIF([1]Balanza202112!$K$3:$K$466,"5.2",[1]Balanza202112!$J$3:$J$466)</f>
        <v>185169787.40000001</v>
      </c>
      <c r="H16" s="11">
        <f>[1]Notas!$O$532</f>
        <v>223321574.19999999</v>
      </c>
      <c r="I16" s="13">
        <f t="shared" si="2"/>
        <v>0</v>
      </c>
      <c r="J16" s="11">
        <f>[1]Notas!$Q$532</f>
        <v>185169787.40000001</v>
      </c>
      <c r="K16" s="13">
        <f t="shared" si="3"/>
        <v>0</v>
      </c>
    </row>
    <row r="17" spans="2:13" x14ac:dyDescent="0.25">
      <c r="C17" s="3" t="s">
        <v>14</v>
      </c>
      <c r="E17" s="11">
        <f>SUMIF([1]Balanza202212!$K$3:$K$466,"5.3",[1]Balanza202212!$J$3:$J$466)</f>
        <v>228752760.13999996</v>
      </c>
      <c r="F17" s="12"/>
      <c r="G17" s="11">
        <f>SUMIF([1]Balanza202112!$K$3:$K$466,"5.3",[1]Balanza202112!$J$3:$J$466)</f>
        <v>207560563.94000006</v>
      </c>
      <c r="H17" s="11">
        <f>[1]Notas!$O$607</f>
        <v>228752760.13999996</v>
      </c>
      <c r="I17" s="13">
        <f>E17-H17</f>
        <v>0</v>
      </c>
      <c r="J17" s="11">
        <f>[1]Notas!$Q$607</f>
        <v>207560564.14000005</v>
      </c>
      <c r="K17" s="13">
        <f t="shared" si="3"/>
        <v>-0.19999998807907104</v>
      </c>
      <c r="L17" s="15"/>
      <c r="M17" s="16"/>
    </row>
    <row r="18" spans="2:13" x14ac:dyDescent="0.25">
      <c r="C18" s="3" t="s">
        <v>15</v>
      </c>
      <c r="E18" s="11">
        <f>SUMIF([1]Balanza202212!$K$3:$K$466,"5.4",[1]Balanza202212!$J$3:$J$466)</f>
        <v>301624675.89999998</v>
      </c>
      <c r="F18" s="12"/>
      <c r="G18" s="11">
        <f>SUMIF([1]Balanza202112!$K$3:$K$466,"5.4",[1]Balanza202112!$J$3:$J$466)</f>
        <v>140937114.97</v>
      </c>
      <c r="H18" s="11">
        <f>[1]Notas!O619</f>
        <v>139589875.35999998</v>
      </c>
      <c r="I18" s="13">
        <f t="shared" si="2"/>
        <v>162034800.53999999</v>
      </c>
      <c r="J18" s="11">
        <f>[1]Notas!Q619</f>
        <v>140937114.97</v>
      </c>
      <c r="K18" s="13">
        <f t="shared" si="3"/>
        <v>0</v>
      </c>
    </row>
    <row r="19" spans="2:13" x14ac:dyDescent="0.25">
      <c r="C19" s="3" t="s">
        <v>16</v>
      </c>
      <c r="E19" s="11">
        <f>SUMIF([1]Balanza202212!$K$3:$K$466,"5.5",[1]Balanza202212!$J$3:$J$466)</f>
        <v>1042723572</v>
      </c>
      <c r="F19" s="12"/>
      <c r="G19" s="11">
        <f>SUMIF([1]Balanza202112!$K$3:$K$466,"5.5",[1]Balanza202112!$J$3:$J$466)</f>
        <v>982416653.87999988</v>
      </c>
      <c r="H19" s="11">
        <f>[1]Notas!$O$701</f>
        <v>1042723572.0000001</v>
      </c>
      <c r="I19" s="13">
        <f t="shared" si="2"/>
        <v>0</v>
      </c>
      <c r="J19" s="11">
        <f>[1]Notas!$Q$701</f>
        <v>918100550.1899997</v>
      </c>
      <c r="K19" s="13">
        <f t="shared" si="3"/>
        <v>64316103.690000176</v>
      </c>
    </row>
    <row r="20" spans="2:13" x14ac:dyDescent="0.25">
      <c r="C20" s="3" t="s">
        <v>17</v>
      </c>
      <c r="E20" s="11">
        <f>SUMIF([1]Balanza202212!$K$3:$K$466,"5.6",[1]Balanza202212!$J$3:$J$466)</f>
        <v>9536908.879999999</v>
      </c>
      <c r="F20" s="12"/>
      <c r="G20" s="11">
        <f>SUMIF([1]Balanza202112!$K$3:$K$466,"5.6",[1]Balanza202112!$J$3:$J$466)</f>
        <v>11849397.15</v>
      </c>
      <c r="H20" s="11">
        <f>[1]Notas!$O$707</f>
        <v>9536908.8800000008</v>
      </c>
      <c r="I20" s="13">
        <f t="shared" si="2"/>
        <v>0</v>
      </c>
      <c r="J20" s="11">
        <f>[1]Notas!$Q$707</f>
        <v>11849397.15</v>
      </c>
      <c r="K20" s="13">
        <f t="shared" si="3"/>
        <v>0</v>
      </c>
    </row>
    <row r="21" spans="2:13" x14ac:dyDescent="0.25">
      <c r="B21" s="4" t="s">
        <v>18</v>
      </c>
      <c r="E21" s="14">
        <f>SUM(E15:E20)</f>
        <v>6558129548.7699995</v>
      </c>
      <c r="F21" s="12"/>
      <c r="G21" s="14">
        <f>SUM(G15:G20)-1</f>
        <v>7618089798.7999992</v>
      </c>
      <c r="H21" s="11"/>
      <c r="L21" s="15"/>
      <c r="M21" s="16"/>
    </row>
    <row r="22" spans="2:13" x14ac:dyDescent="0.25">
      <c r="B22" s="17"/>
      <c r="E22" s="11"/>
      <c r="F22" s="11"/>
      <c r="G22" s="11"/>
      <c r="H22" s="11"/>
    </row>
    <row r="23" spans="2:13" ht="13.5" thickBot="1" x14ac:dyDescent="0.3">
      <c r="B23" s="4" t="s">
        <v>19</v>
      </c>
      <c r="E23" s="18">
        <f>+E12-E21</f>
        <v>864528059.69999981</v>
      </c>
      <c r="F23" s="12"/>
      <c r="G23" s="18">
        <f>+G12-G21</f>
        <v>5027546.4500017166</v>
      </c>
      <c r="H23" s="11"/>
    </row>
    <row r="24" spans="2:13" ht="13.5" thickTop="1" x14ac:dyDescent="0.25">
      <c r="B24" s="4"/>
      <c r="E24" s="11"/>
      <c r="F24" s="11"/>
      <c r="G24" s="11"/>
    </row>
    <row r="25" spans="2:13" x14ac:dyDescent="0.25">
      <c r="B25" s="4"/>
      <c r="E25" s="11"/>
      <c r="F25" s="11"/>
      <c r="G25" s="11"/>
    </row>
    <row r="26" spans="2:13" x14ac:dyDescent="0.25">
      <c r="B26" s="4"/>
      <c r="E26" s="11"/>
      <c r="F26" s="11"/>
      <c r="G26" s="11"/>
    </row>
    <row r="27" spans="2:13" x14ac:dyDescent="0.25">
      <c r="B27" s="4"/>
      <c r="E27" s="11"/>
      <c r="F27" s="11"/>
      <c r="G27" s="11"/>
    </row>
    <row r="28" spans="2:13" x14ac:dyDescent="0.25">
      <c r="E28" s="11"/>
      <c r="F28" s="11"/>
      <c r="G28" s="11"/>
    </row>
    <row r="29" spans="2:13" x14ac:dyDescent="0.25">
      <c r="C29" s="4"/>
      <c r="D29" s="5"/>
    </row>
    <row r="31" spans="2:13" x14ac:dyDescent="0.25">
      <c r="E31" s="11"/>
      <c r="F31" s="11"/>
      <c r="G31" s="11"/>
    </row>
    <row r="65" hidden="1" x14ac:dyDescent="0.25"/>
    <row r="369" spans="3:3" ht="51" x14ac:dyDescent="0.25">
      <c r="C369" s="19" t="s">
        <v>20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2023-01-27T21:11:38Z</cp:lastPrinted>
  <dcterms:created xsi:type="dcterms:W3CDTF">2023-01-27T21:08:43Z</dcterms:created>
  <dcterms:modified xsi:type="dcterms:W3CDTF">2023-01-27T21:11:44Z</dcterms:modified>
</cp:coreProperties>
</file>