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9. Septiembre 2023\Estados Financieros Septiembre 2023\Portal\"/>
    </mc:Choice>
  </mc:AlternateContent>
  <xr:revisionPtr revIDLastSave="0" documentId="13_ncr:1_{F2968698-EA1E-431D-8D7E-68710FAFB623}" xr6:coauthVersionLast="47" xr6:coauthVersionMax="47" xr10:uidLastSave="{00000000-0000-0000-0000-000000000000}"/>
  <bookViews>
    <workbookView xWindow="7200" yWindow="900" windowWidth="21600" windowHeight="11385" xr2:uid="{122EBFEC-9016-4765-9B84-AED3393F538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K20" i="1"/>
  <c r="I20" i="1"/>
  <c r="J19" i="1"/>
  <c r="H19" i="1"/>
  <c r="K19" i="1"/>
  <c r="I19" i="1"/>
  <c r="J18" i="1"/>
  <c r="H18" i="1"/>
  <c r="K18" i="1"/>
  <c r="I18" i="1"/>
  <c r="J17" i="1"/>
  <c r="H17" i="1"/>
  <c r="K17" i="1"/>
  <c r="I17" i="1"/>
  <c r="J16" i="1"/>
  <c r="H16" i="1"/>
  <c r="K16" i="1"/>
  <c r="I16" i="1"/>
  <c r="J15" i="1"/>
  <c r="H15" i="1"/>
  <c r="J11" i="1"/>
  <c r="H11" i="1"/>
  <c r="K11" i="1"/>
  <c r="J10" i="1"/>
  <c r="H10" i="1"/>
  <c r="K10" i="1"/>
  <c r="I10" i="1"/>
  <c r="J9" i="1"/>
  <c r="H9" i="1"/>
  <c r="K9" i="1"/>
  <c r="I9" i="1"/>
  <c r="J8" i="1"/>
  <c r="H8" i="1"/>
  <c r="I11" i="1" l="1"/>
  <c r="I8" i="1"/>
  <c r="K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<sst xmlns="http://schemas.openxmlformats.org/spreadsheetml/2006/main" count="25" uniqueCount="24">
  <si>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</si>
  <si>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Septiembre de 2023 y 2022</t>
  </si>
  <si>
    <t>(Valores en RD$ pesos)</t>
  </si>
  <si>
    <t xml:space="preserve">Notas 2021 </t>
  </si>
  <si>
    <t>Diferencia</t>
  </si>
  <si>
    <t xml:space="preserve">Notas 2020 </t>
  </si>
  <si>
    <t xml:space="preserve">Ingresos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</si>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</sst>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D85D01-0DC0-4955-BC77-265972AD65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1218640</xdr:colOff>
      <xdr:row>25</xdr:row>
      <xdr:rowOff>0</xdr:rowOff>
    </xdr:from>
    <xdr:to>
      <xdr:col>4</xdr:col>
      <xdr:colOff>1050552</xdr:colOff>
      <xdr:row>33</xdr:row>
      <xdr:rowOff>25001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5F2E99-FB89-401F-921A-DF5B2F52E6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140" y="4230221"/>
          <a:ext cx="2997574" cy="1369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9.%20Septiembre%202023\Estados%20Financieros%20Septiembre%202023\Estados%20Financieros%20Septiembre%202023-%20Definitivos.xlsx" TargetMode="External"/><Relationship Id="rId1" Type="http://schemas.openxmlformats.org/officeDocument/2006/relationships/externalLinkPath" Target="/DGA/2023/9.%20Septiembre%202023/Estados%20Financieros%20Septiembre%202023/Estados%20Financieros%20Septiembre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09"/>
      <sheetName val="Flujo 202301"/>
      <sheetName val="Balanza 202209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50">
          <cell r="O450">
            <v>1561446386.21</v>
          </cell>
          <cell r="Q450">
            <v>2374523601.7400002</v>
          </cell>
        </row>
        <row r="486">
          <cell r="O486">
            <v>251588442.56000003</v>
          </cell>
          <cell r="Q486">
            <v>357851293.19999999</v>
          </cell>
        </row>
        <row r="492">
          <cell r="O492">
            <v>2159737667.04</v>
          </cell>
          <cell r="Q492">
            <v>2465978263.7199998</v>
          </cell>
        </row>
        <row r="507">
          <cell r="O507">
            <v>131194764.32000001</v>
          </cell>
          <cell r="Q507">
            <v>140058654.37</v>
          </cell>
        </row>
        <row r="530">
          <cell r="O530">
            <v>2171714719.1600003</v>
          </cell>
          <cell r="Q530">
            <v>2852659294.0699997</v>
          </cell>
        </row>
        <row r="547">
          <cell r="O547">
            <v>67083962.700000003</v>
          </cell>
          <cell r="Q547">
            <v>40792127.060000002</v>
          </cell>
        </row>
        <row r="615">
          <cell r="O615">
            <v>162801144.85000002</v>
          </cell>
          <cell r="Q615">
            <v>97242992.199999988</v>
          </cell>
        </row>
        <row r="629">
          <cell r="O629">
            <v>67420872.12000002</v>
          </cell>
          <cell r="Q629">
            <v>0</v>
          </cell>
        </row>
        <row r="699">
          <cell r="O699">
            <v>647138119.84000003</v>
          </cell>
          <cell r="Q699">
            <v>761845337.10000026</v>
          </cell>
        </row>
        <row r="708">
          <cell r="O708">
            <v>10530853.15</v>
          </cell>
          <cell r="Q708">
            <v>0</v>
          </cell>
        </row>
      </sheetData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E17-BDFD-4D2E-B2BB-2108A0190E6D}">
  <sheetPr>
    <tabColor theme="9" tint="-0.499984740745262"/>
  </sheetPr>
  <dimension ref="B1:N369"/>
  <sheetViews>
    <sheetView showGridLines="0" tabSelected="1" topLeftCell="A24" zoomScale="136" zoomScaleNormal="136" workbookViewId="0">
      <selection activeCell="E10" sqref="E10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2373843406.3499999</v>
      </c>
      <c r="F8" s="12"/>
      <c r="G8" s="11">
        <v>2374523601.7400002</v>
      </c>
      <c r="H8" s="11">
        <f>'[1]Notas 062022'!$O$450</f>
        <v>1561446386.21</v>
      </c>
      <c r="I8" s="13">
        <f>E8-H8</f>
        <v>812397020.13999987</v>
      </c>
      <c r="J8" s="11">
        <f>'[1]Notas 062022'!$Q$450</f>
        <v>2374523601.7400002</v>
      </c>
      <c r="K8" s="13">
        <f>G8-J8</f>
        <v>0</v>
      </c>
    </row>
    <row r="9" spans="2:11" x14ac:dyDescent="0.25">
      <c r="C9" s="3" t="s">
        <v>8</v>
      </c>
      <c r="E9" s="11">
        <v>364199489.83999997</v>
      </c>
      <c r="F9" s="12"/>
      <c r="G9" s="11">
        <v>357851293.19999999</v>
      </c>
      <c r="H9" s="11">
        <f>'[1]Notas 062022'!$O$486</f>
        <v>251588442.56000003</v>
      </c>
      <c r="I9" s="13">
        <f t="shared" ref="I9:I11" si="0">E9-H9</f>
        <v>112611047.27999994</v>
      </c>
      <c r="J9" s="11">
        <f>'[1]Notas 062022'!$Q$486</f>
        <v>357851293.19999999</v>
      </c>
      <c r="K9" s="13">
        <f t="shared" ref="K9:K11" si="1">G9-J9</f>
        <v>0</v>
      </c>
    </row>
    <row r="10" spans="2:11" x14ac:dyDescent="0.25">
      <c r="C10" s="3" t="s">
        <v>9</v>
      </c>
      <c r="E10" s="11">
        <v>3015605137.96</v>
      </c>
      <c r="F10" s="12"/>
      <c r="G10" s="11">
        <v>2465978263.7199998</v>
      </c>
      <c r="H10" s="11">
        <f>'[1]Notas 062022'!$O$492</f>
        <v>2159737667.04</v>
      </c>
      <c r="I10" s="13">
        <f t="shared" si="0"/>
        <v>855867470.92000008</v>
      </c>
      <c r="J10" s="11">
        <f>'[1]Notas 062022'!$Q$492</f>
        <v>2465978263.7199998</v>
      </c>
      <c r="K10" s="13">
        <f t="shared" si="1"/>
        <v>0</v>
      </c>
    </row>
    <row r="11" spans="2:11" x14ac:dyDescent="0.25">
      <c r="C11" s="3" t="s">
        <v>10</v>
      </c>
      <c r="E11" s="11">
        <v>172426254.38000003</v>
      </c>
      <c r="F11" s="12"/>
      <c r="G11" s="11">
        <v>175738179.25</v>
      </c>
      <c r="H11" s="11">
        <f>'[1]Notas 062022'!$O$507</f>
        <v>131194764.32000001</v>
      </c>
      <c r="I11" s="13">
        <f t="shared" si="0"/>
        <v>41231490.060000017</v>
      </c>
      <c r="J11" s="11">
        <f>'[1]Notas 062022'!$Q$507</f>
        <v>140058654.37</v>
      </c>
      <c r="K11" s="13">
        <f t="shared" si="1"/>
        <v>35679524.879999995</v>
      </c>
    </row>
    <row r="12" spans="2:11" x14ac:dyDescent="0.25">
      <c r="B12" s="4" t="s">
        <v>11</v>
      </c>
      <c r="E12" s="14">
        <v>5926074287.5299997</v>
      </c>
      <c r="F12" s="12"/>
      <c r="G12" s="14">
        <v>5374091337.9099998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3413325646.3099995</v>
      </c>
      <c r="F15" s="11"/>
      <c r="G15" s="11">
        <v>3284770127.9000001</v>
      </c>
      <c r="H15" s="11">
        <f>'[1]Notas 062022'!$O$530</f>
        <v>2171714719.1600003</v>
      </c>
      <c r="I15" s="13">
        <f t="shared" ref="I15:I20" si="2">E15-H15</f>
        <v>1241610927.1499991</v>
      </c>
      <c r="J15" s="11">
        <f>'[1]Notas 062022'!$Q$530</f>
        <v>2852659294.0699997</v>
      </c>
      <c r="K15" s="13">
        <f t="shared" ref="K15:K20" si="3">G15-J15</f>
        <v>432110833.8300004</v>
      </c>
    </row>
    <row r="16" spans="2:11" x14ac:dyDescent="0.25">
      <c r="C16" s="3" t="s">
        <v>15</v>
      </c>
      <c r="E16" s="11">
        <v>113031183.75999999</v>
      </c>
      <c r="F16" s="12"/>
      <c r="G16" s="11">
        <v>171775526.85999998</v>
      </c>
      <c r="H16" s="11">
        <f>'[1]Notas 062022'!$O$547</f>
        <v>67083962.700000003</v>
      </c>
      <c r="I16" s="13">
        <f t="shared" si="2"/>
        <v>45947221.059999987</v>
      </c>
      <c r="J16" s="11">
        <f>'[1]Notas 062022'!$Q$547</f>
        <v>40792127.060000002</v>
      </c>
      <c r="K16" s="13">
        <f t="shared" si="3"/>
        <v>130983399.79999998</v>
      </c>
    </row>
    <row r="17" spans="2:14" x14ac:dyDescent="0.25">
      <c r="C17" s="3" t="s">
        <v>16</v>
      </c>
      <c r="E17" s="11">
        <v>385119347.99000007</v>
      </c>
      <c r="F17" s="12"/>
      <c r="G17" s="11">
        <v>171425500.59000003</v>
      </c>
      <c r="H17" s="11">
        <f>'[1]Notas 062022'!$O$615</f>
        <v>162801144.85000002</v>
      </c>
      <c r="I17" s="13">
        <f>E17-H17</f>
        <v>222318203.14000005</v>
      </c>
      <c r="J17" s="11">
        <f>'[1]Notas 062022'!$Q$615</f>
        <v>97242992.199999988</v>
      </c>
      <c r="K17" s="13">
        <f t="shared" si="3"/>
        <v>74182508.390000045</v>
      </c>
    </row>
    <row r="18" spans="2:14" x14ac:dyDescent="0.25">
      <c r="C18" s="3" t="s">
        <v>17</v>
      </c>
      <c r="E18" s="11">
        <v>206489974.41000006</v>
      </c>
      <c r="F18" s="12"/>
      <c r="G18" s="11">
        <v>253876331.34999999</v>
      </c>
      <c r="H18" s="11">
        <f>'[1]Notas 062022'!O629</f>
        <v>67420872.12000002</v>
      </c>
      <c r="I18" s="13">
        <f t="shared" si="2"/>
        <v>139069102.29000002</v>
      </c>
      <c r="J18" s="11">
        <f>'[1]Notas 062022'!Q629</f>
        <v>0</v>
      </c>
      <c r="K18" s="13">
        <f t="shared" si="3"/>
        <v>253876331.34999999</v>
      </c>
      <c r="M18" s="13"/>
      <c r="N18" s="13"/>
    </row>
    <row r="19" spans="2:14" x14ac:dyDescent="0.25">
      <c r="C19" s="3" t="s">
        <v>18</v>
      </c>
      <c r="E19" s="11">
        <v>677782186.43999994</v>
      </c>
      <c r="F19" s="12"/>
      <c r="G19" s="11">
        <v>763121616.49000037</v>
      </c>
      <c r="H19" s="11">
        <f>'[1]Notas 062022'!$O$699</f>
        <v>647138119.84000003</v>
      </c>
      <c r="I19" s="13">
        <f t="shared" si="2"/>
        <v>30644066.599999905</v>
      </c>
      <c r="J19" s="11">
        <f>'[1]Notas 062022'!$Q$699</f>
        <v>761845337.10000026</v>
      </c>
      <c r="K19" s="13">
        <f t="shared" si="3"/>
        <v>1276279.3900001049</v>
      </c>
    </row>
    <row r="20" spans="2:14" x14ac:dyDescent="0.25">
      <c r="C20" s="3" t="s">
        <v>19</v>
      </c>
      <c r="E20" s="11">
        <v>8465478.5700000003</v>
      </c>
      <c r="F20" s="12"/>
      <c r="G20" s="11">
        <v>9326327.5200000014</v>
      </c>
      <c r="H20" s="11">
        <f>'[1]Notas 062022'!$O$708</f>
        <v>10530853.15</v>
      </c>
      <c r="I20" s="13">
        <f t="shared" si="2"/>
        <v>-2065374.58</v>
      </c>
      <c r="J20" s="11">
        <f>'[1]Notas 062022'!$Q$708</f>
        <v>0</v>
      </c>
      <c r="K20" s="13">
        <f t="shared" si="3"/>
        <v>9326327.5200000014</v>
      </c>
    </row>
    <row r="21" spans="2:14" x14ac:dyDescent="0.25">
      <c r="B21" s="4" t="s">
        <v>20</v>
      </c>
      <c r="E21" s="14">
        <v>4804213817.4799995</v>
      </c>
      <c r="F21" s="12"/>
      <c r="G21" s="14">
        <v>4654295430.710001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1121860470.0500002</v>
      </c>
      <c r="F23" s="12"/>
      <c r="G23" s="16">
        <v>719795907.19999886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2024-02-26T20:34:44Z</cp:lastPrinted>
  <dcterms:created xsi:type="dcterms:W3CDTF">2024-02-26T20:27:17Z</dcterms:created>
  <dcterms:modified xsi:type="dcterms:W3CDTF">2024-02-26T20:34:48Z</dcterms:modified>
</cp:coreProperties>
</file>