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6. Junio 2023\Estados financieros Junio 2023\Portal\"/>
    </mc:Choice>
  </mc:AlternateContent>
  <xr:revisionPtr revIDLastSave="0" documentId="8_{7E34B5D8-4B02-4626-8D06-1574F35B48E7}" xr6:coauthVersionLast="47" xr6:coauthVersionMax="47" xr10:uidLastSave="{00000000-0000-0000-0000-000000000000}"/>
  <bookViews>
    <workbookView xWindow="-120" yWindow="-120" windowWidth="29040" windowHeight="15840" xr2:uid="{3F5177F9-0F2E-4F3D-8B82-F638B16A776C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I20" i="1" s="1"/>
  <c r="J19" i="1"/>
  <c r="K19" i="1" s="1"/>
  <c r="H19" i="1"/>
  <c r="I19" i="1" s="1"/>
  <c r="J18" i="1"/>
  <c r="K18" i="1" s="1"/>
  <c r="H18" i="1"/>
  <c r="I18" i="1"/>
  <c r="J17" i="1"/>
  <c r="H17" i="1"/>
  <c r="I17" i="1" s="1"/>
  <c r="K17" i="1"/>
  <c r="J16" i="1"/>
  <c r="K16" i="1" s="1"/>
  <c r="H16" i="1"/>
  <c r="I16" i="1" s="1"/>
  <c r="J15" i="1"/>
  <c r="H15" i="1"/>
  <c r="J11" i="1"/>
  <c r="K11" i="1" s="1"/>
  <c r="H11" i="1"/>
  <c r="I11" i="1"/>
  <c r="J10" i="1"/>
  <c r="K10" i="1" s="1"/>
  <c r="H10" i="1"/>
  <c r="I10" i="1" s="1"/>
  <c r="J9" i="1"/>
  <c r="K9" i="1" s="1"/>
  <c r="H9" i="1"/>
  <c r="I9" i="1" s="1"/>
  <c r="J8" i="1"/>
  <c r="H8" i="1"/>
  <c r="I8" i="1" l="1"/>
  <c r="K8" i="1"/>
  <c r="I15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<sst xmlns="http://schemas.openxmlformats.org/spreadsheetml/2006/main" count="25" uniqueCount="24">
  <si>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</si>
  <si>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30 de Junio de 2023 y 2022</t>
  </si>
  <si>
    <t>(Valores en RD$ pesos)</t>
  </si>
  <si>
    <t xml:space="preserve">Notas 2021 </t>
  </si>
  <si>
    <t>Diferencia</t>
  </si>
  <si>
    <t xml:space="preserve">Notas 2020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</si>
  <si>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</si>
  <si>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</si>
  <si>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</si>
  <si>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</si>
  <si>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</si>
  <si>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</si>
  <si>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</si>
  <si>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</si>
  <si>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</si>
  <si>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</si>
  <si>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</si>
  <si>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</si>
  <si>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</si>
  <si>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</si>
  <si>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</si>
  <si>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</si>
  <si>
    <t xml:space="preserve">Ingresos    </t>
  </si>
  <si>
    <t xml:space="preserve">Gastos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</si>
</sst>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8B0105-CEC5-436A-8D41-47D9DA72605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1064559</xdr:colOff>
      <xdr:row>25</xdr:row>
      <xdr:rowOff>84044</xdr:rowOff>
    </xdr:from>
    <xdr:to>
      <xdr:col>6</xdr:col>
      <xdr:colOff>460058</xdr:colOff>
      <xdr:row>33</xdr:row>
      <xdr:rowOff>131456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A8661A-041A-43FB-BD73-BC3303A50C8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59" y="4314265"/>
          <a:ext cx="3765793" cy="1392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6.%20Junio%202023\Estados%20financieros%20Junio%202023\Estados%20Financieros%20Junio%202023-%20Definitivos.xlsx" TargetMode="External"/><Relationship Id="rId1" Type="http://schemas.openxmlformats.org/officeDocument/2006/relationships/externalLinkPath" Target="/DGA/2023/6.%20Junio%202023/Estados%20financieros%20Junio%202023/Estados%20Financieros%20Junio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Balanza 202306"/>
      <sheetName val="Flujo 202301"/>
      <sheetName val="Balanza 202206"/>
      <sheetName val="Notas 062022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450">
          <cell r="O450">
            <v>1561446386.21</v>
          </cell>
          <cell r="Q450">
            <v>1567454504.3499999</v>
          </cell>
        </row>
        <row r="486">
          <cell r="O486">
            <v>251588442.56000003</v>
          </cell>
          <cell r="Q486">
            <v>230876412.87</v>
          </cell>
        </row>
        <row r="492">
          <cell r="O492">
            <v>2159737667.04</v>
          </cell>
          <cell r="Q492">
            <v>1626112805.1200001</v>
          </cell>
        </row>
        <row r="507">
          <cell r="O507">
            <v>131194764.32000001</v>
          </cell>
          <cell r="Q507">
            <v>87804536.070000008</v>
          </cell>
        </row>
        <row r="530">
          <cell r="O530">
            <v>2171714719.1600003</v>
          </cell>
          <cell r="Q530">
            <v>2150021089.5</v>
          </cell>
        </row>
        <row r="547">
          <cell r="O547">
            <v>67083962.700000003</v>
          </cell>
          <cell r="Q547">
            <v>119590715.48</v>
          </cell>
        </row>
        <row r="615">
          <cell r="O615">
            <v>162801144.85000002</v>
          </cell>
          <cell r="Q615">
            <v>84054758.090000004</v>
          </cell>
        </row>
        <row r="629">
          <cell r="O629">
            <v>67420872.12000002</v>
          </cell>
          <cell r="Q629">
            <v>69203146.329999998</v>
          </cell>
        </row>
        <row r="699">
          <cell r="O699">
            <v>647138119.84000003</v>
          </cell>
          <cell r="Q699">
            <v>443477525.75</v>
          </cell>
        </row>
        <row r="708">
          <cell r="O708">
            <v>10530853.15</v>
          </cell>
          <cell r="Q708">
            <v>5203854.05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8182-4D76-4458-B400-77954A546D3E}">
  <sheetPr>
    <tabColor theme="9" tint="-0.499984740745262"/>
  </sheetPr>
  <dimension ref="B1:N369"/>
  <sheetViews>
    <sheetView showGridLines="0" tabSelected="1" zoomScale="136" zoomScaleNormal="136" workbookViewId="0">
      <selection activeCell="C26" sqref="C26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3" width="12" style="1" bestFit="1" customWidth="1"/>
    <col min="14" max="14" width="13.42578125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22</v>
      </c>
      <c r="C7" s="7"/>
      <c r="D7" s="5"/>
      <c r="E7" s="8"/>
      <c r="F7" s="9"/>
      <c r="G7" s="9"/>
    </row>
    <row r="8" spans="2:11" x14ac:dyDescent="0.25">
      <c r="C8" s="3" t="s">
        <v>6</v>
      </c>
      <c r="E8" s="11">
        <v>1561446386.21</v>
      </c>
      <c r="F8" s="12"/>
      <c r="G8" s="11">
        <v>1567454504.3499999</v>
      </c>
      <c r="H8" s="11">
        <f>'[1]Notas 062022'!$O$450</f>
        <v>1561446386.21</v>
      </c>
      <c r="I8" s="13">
        <f>E8-H8</f>
        <v>0</v>
      </c>
      <c r="J8" s="11">
        <f>'[1]Notas 062022'!$Q$450</f>
        <v>1567454504.3499999</v>
      </c>
      <c r="K8" s="13">
        <f>G8-J8</f>
        <v>0</v>
      </c>
    </row>
    <row r="9" spans="2:11" x14ac:dyDescent="0.25">
      <c r="C9" s="3" t="s">
        <v>7</v>
      </c>
      <c r="E9" s="11">
        <v>251588442.56</v>
      </c>
      <c r="F9" s="12"/>
      <c r="G9" s="11">
        <v>230876412.87</v>
      </c>
      <c r="H9" s="11">
        <f>'[1]Notas 062022'!$O$486</f>
        <v>251588442.56000003</v>
      </c>
      <c r="I9" s="13">
        <f t="shared" ref="I9:I11" si="0">E9-H9</f>
        <v>0</v>
      </c>
      <c r="J9" s="11">
        <f>'[1]Notas 062022'!$Q$486</f>
        <v>230876412.87</v>
      </c>
      <c r="K9" s="13">
        <f t="shared" ref="K9:K11" si="1">G9-J9</f>
        <v>0</v>
      </c>
    </row>
    <row r="10" spans="2:11" x14ac:dyDescent="0.25">
      <c r="C10" s="3" t="s">
        <v>8</v>
      </c>
      <c r="E10" s="11">
        <v>2159737667.0399995</v>
      </c>
      <c r="F10" s="12"/>
      <c r="G10" s="11">
        <v>1626112805.1200001</v>
      </c>
      <c r="H10" s="11">
        <f>'[1]Notas 062022'!$O$492</f>
        <v>2159737667.04</v>
      </c>
      <c r="I10" s="13">
        <f t="shared" si="0"/>
        <v>0</v>
      </c>
      <c r="J10" s="11">
        <f>'[1]Notas 062022'!$Q$492</f>
        <v>1626112805.1200001</v>
      </c>
      <c r="K10" s="13">
        <f t="shared" si="1"/>
        <v>0</v>
      </c>
    </row>
    <row r="11" spans="2:11" x14ac:dyDescent="0.25">
      <c r="C11" s="3" t="s">
        <v>9</v>
      </c>
      <c r="E11" s="11">
        <v>131194764.31999999</v>
      </c>
      <c r="F11" s="12"/>
      <c r="G11" s="11">
        <v>87804536.069999993</v>
      </c>
      <c r="H11" s="11">
        <f>'[1]Notas 062022'!$O$507</f>
        <v>131194764.32000001</v>
      </c>
      <c r="I11" s="13">
        <f t="shared" si="0"/>
        <v>0</v>
      </c>
      <c r="J11" s="11">
        <f>'[1]Notas 062022'!$Q$507</f>
        <v>87804536.070000008</v>
      </c>
      <c r="K11" s="13">
        <f t="shared" si="1"/>
        <v>0</v>
      </c>
    </row>
    <row r="12" spans="2:11" x14ac:dyDescent="0.25">
      <c r="B12" s="4" t="s">
        <v>10</v>
      </c>
      <c r="E12" s="14">
        <v>4103967259.1299996</v>
      </c>
      <c r="F12" s="12"/>
      <c r="G12" s="14">
        <v>3512248258.4100003</v>
      </c>
      <c r="H12" s="11"/>
      <c r="I12" s="13"/>
      <c r="J12" s="11"/>
    </row>
    <row r="13" spans="2:11" x14ac:dyDescent="0.25">
      <c r="C13" s="3" t="s">
        <v>11</v>
      </c>
      <c r="E13" s="11"/>
      <c r="F13" s="11"/>
      <c r="G13" s="11"/>
      <c r="H13" s="11"/>
      <c r="J13" s="11"/>
    </row>
    <row r="14" spans="2:11" x14ac:dyDescent="0.25">
      <c r="B14" s="4" t="s">
        <v>23</v>
      </c>
      <c r="D14" s="5"/>
      <c r="E14" s="12"/>
      <c r="F14" s="12"/>
      <c r="G14" s="12"/>
      <c r="H14" s="11"/>
      <c r="J14" s="11"/>
    </row>
    <row r="15" spans="2:11" x14ac:dyDescent="0.25">
      <c r="C15" s="3" t="s">
        <v>12</v>
      </c>
      <c r="E15" s="11">
        <v>2171714718.1599998</v>
      </c>
      <c r="F15" s="11"/>
      <c r="G15" s="11">
        <v>2150021089.4999995</v>
      </c>
      <c r="H15" s="11">
        <f>'[1]Notas 062022'!$O$530</f>
        <v>2171714719.1600003</v>
      </c>
      <c r="I15" s="13">
        <f t="shared" ref="I15:I20" si="2">E15-H15</f>
        <v>-1.0000004768371582</v>
      </c>
      <c r="J15" s="11">
        <f>'[1]Notas 062022'!$Q$530</f>
        <v>2150021089.5</v>
      </c>
      <c r="K15" s="13">
        <f t="shared" ref="K15:K20" si="3">G15-J15</f>
        <v>0</v>
      </c>
    </row>
    <row r="16" spans="2:11" x14ac:dyDescent="0.25">
      <c r="C16" s="3" t="s">
        <v>13</v>
      </c>
      <c r="E16" s="11">
        <v>67083962.699999996</v>
      </c>
      <c r="F16" s="12"/>
      <c r="G16" s="11">
        <v>119590715.48</v>
      </c>
      <c r="H16" s="11">
        <f>'[1]Notas 062022'!$O$547</f>
        <v>67083962.700000003</v>
      </c>
      <c r="I16" s="13">
        <f t="shared" si="2"/>
        <v>0</v>
      </c>
      <c r="J16" s="11">
        <f>'[1]Notas 062022'!$Q$547</f>
        <v>119590715.48</v>
      </c>
      <c r="K16" s="13">
        <f t="shared" si="3"/>
        <v>0</v>
      </c>
    </row>
    <row r="17" spans="2:14" x14ac:dyDescent="0.25">
      <c r="C17" s="3" t="s">
        <v>14</v>
      </c>
      <c r="E17" s="11">
        <v>162801144.85000002</v>
      </c>
      <c r="F17" s="12"/>
      <c r="G17" s="11">
        <v>84054758.090000004</v>
      </c>
      <c r="H17" s="11">
        <f>'[1]Notas 062022'!$O$615</f>
        <v>162801144.85000002</v>
      </c>
      <c r="I17" s="13">
        <f>E17-H17</f>
        <v>0</v>
      </c>
      <c r="J17" s="11">
        <f>'[1]Notas 062022'!$Q$615</f>
        <v>84054758.090000004</v>
      </c>
      <c r="K17" s="13">
        <f t="shared" si="3"/>
        <v>0</v>
      </c>
    </row>
    <row r="18" spans="2:14" x14ac:dyDescent="0.25">
      <c r="C18" s="3" t="s">
        <v>15</v>
      </c>
      <c r="E18" s="11">
        <v>115179638.52000003</v>
      </c>
      <c r="F18" s="12"/>
      <c r="G18" s="11">
        <v>217878857.34999999</v>
      </c>
      <c r="H18" s="11">
        <f>'[1]Notas 062022'!O629</f>
        <v>67420872.12000002</v>
      </c>
      <c r="I18" s="13">
        <f t="shared" si="2"/>
        <v>47758766.400000006</v>
      </c>
      <c r="J18" s="11">
        <f>'[1]Notas 062022'!Q629</f>
        <v>69203146.329999998</v>
      </c>
      <c r="K18" s="13">
        <f t="shared" si="3"/>
        <v>148675711.01999998</v>
      </c>
      <c r="M18" s="13"/>
      <c r="N18" s="13"/>
    </row>
    <row r="19" spans="2:14" x14ac:dyDescent="0.25">
      <c r="C19" s="3" t="s">
        <v>16</v>
      </c>
      <c r="E19" s="11">
        <v>647138119.83999979</v>
      </c>
      <c r="F19" s="12"/>
      <c r="G19" s="11">
        <v>443477525.75000012</v>
      </c>
      <c r="H19" s="11">
        <f>'[1]Notas 062022'!$O$699</f>
        <v>647138119.84000003</v>
      </c>
      <c r="I19" s="13">
        <f t="shared" si="2"/>
        <v>0</v>
      </c>
      <c r="J19" s="11">
        <f>'[1]Notas 062022'!$Q$699</f>
        <v>443477525.75</v>
      </c>
      <c r="K19" s="13">
        <f t="shared" si="3"/>
        <v>0</v>
      </c>
    </row>
    <row r="20" spans="2:14" x14ac:dyDescent="0.25">
      <c r="C20" s="3" t="s">
        <v>17</v>
      </c>
      <c r="E20" s="11">
        <v>10530853.15</v>
      </c>
      <c r="F20" s="12"/>
      <c r="G20" s="11">
        <v>5203854.05</v>
      </c>
      <c r="H20" s="11">
        <f>'[1]Notas 062022'!$O$708</f>
        <v>10530853.15</v>
      </c>
      <c r="I20" s="13">
        <f t="shared" si="2"/>
        <v>0</v>
      </c>
      <c r="J20" s="11">
        <f>'[1]Notas 062022'!$Q$708</f>
        <v>5203854.05</v>
      </c>
      <c r="K20" s="13">
        <f t="shared" si="3"/>
        <v>0</v>
      </c>
    </row>
    <row r="21" spans="2:14" x14ac:dyDescent="0.25">
      <c r="B21" s="4" t="s">
        <v>18</v>
      </c>
      <c r="E21" s="14">
        <v>3174448437.2199993</v>
      </c>
      <c r="F21" s="12"/>
      <c r="G21" s="14">
        <v>3020226800.2199998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19</v>
      </c>
      <c r="E23" s="16">
        <v>929518821.91000032</v>
      </c>
      <c r="F23" s="12"/>
      <c r="G23" s="16">
        <v>492021458.19000053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20</v>
      </c>
    </row>
    <row r="369" spans="3:3" ht="51" x14ac:dyDescent="0.25">
      <c r="C369" s="17" t="s">
        <v>21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2024-02-26T17:49:05Z</dcterms:created>
  <dcterms:modified xsi:type="dcterms:W3CDTF">2024-02-26T17:50:52Z</dcterms:modified>
</cp:coreProperties>
</file>